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9720" windowHeight="6432" tabRatio="919" firstSheet="104" activeTab="109"/>
  </bookViews>
  <sheets>
    <sheet name="1.1.a Excavation - Stockpiling" sheetId="1" r:id="rId1"/>
    <sheet name="1.1.b Overexcavation (Mob-demob" sheetId="2" r:id="rId2"/>
    <sheet name="1.1.c Loading Stockpile" sheetId="3" r:id="rId3"/>
    <sheet name="1.1.d Overexcavation (Lab)" sheetId="4" r:id="rId4"/>
    <sheet name="1.1.e Overex(Backfill material)" sheetId="5" r:id="rId5"/>
    <sheet name="1.1.f Overexcavation (Backfill)" sheetId="6" r:id="rId6"/>
    <sheet name="1.2.a GW-FP Removal (Truck)" sheetId="7" r:id="rId7"/>
    <sheet name="1.2.b GW-FP Removal (Mob-Demob)" sheetId="8" r:id="rId8"/>
    <sheet name="1.2.c GW-FP Removal (Insp-Samp)" sheetId="9" r:id="rId9"/>
    <sheet name="1.2.d GW-FP Removal (Lab)" sheetId="10" r:id="rId10"/>
    <sheet name="1.2.e GW-FP Removal (Disposal)" sheetId="11" r:id="rId11"/>
    <sheet name="1.3.a.1 Soil Trtmnt (Aeration)" sheetId="12" r:id="rId12"/>
    <sheet name="1.3.a.2 Soil Trtmnt (Aeration)" sheetId="13" r:id="rId13"/>
    <sheet name="1.3.a.3 Soil Trtmnt (Aeration)" sheetId="14" r:id="rId14"/>
    <sheet name="1.3.a.4 Soil Trtmnt (Aeration)" sheetId="15" r:id="rId15"/>
    <sheet name="1.3.a.5 Soil Trtmnt (Aeration)" sheetId="16" r:id="rId16"/>
    <sheet name="1.3.b.1 H &amp; D (Landfilling)" sheetId="17" r:id="rId17"/>
    <sheet name="1.3.b.2 H &amp; D (Landfilling)" sheetId="18" r:id="rId18"/>
    <sheet name="1.3.b.3 H &amp; D (Landfilling)" sheetId="19" r:id="rId19"/>
    <sheet name="1.3.b.4 H &amp; D (Landfilling)" sheetId="20" r:id="rId20"/>
    <sheet name="1.3.c.1 Soil Trtmnt (Landfarm)" sheetId="21" r:id="rId21"/>
    <sheet name="1.3.c.2 Soil Trtmnt (Landfarm)" sheetId="22" r:id="rId22"/>
    <sheet name="1.3.c.3 Soil Trtmnt (Landfarm)" sheetId="23" r:id="rId23"/>
    <sheet name="1.4.a TRBCA Closure (Sched)" sheetId="24" r:id="rId24"/>
    <sheet name="1.4.b TRBCA Closure (Supervis)" sheetId="25" r:id="rId25"/>
    <sheet name="1.4.c TRBCA Closure (Mob-Demob)" sheetId="26" r:id="rId26"/>
    <sheet name="1.4.d TRBCA Closure (Drilling)" sheetId="27" r:id="rId27"/>
    <sheet name="1.4.e TRBCA Well Develop" sheetId="28" r:id="rId28"/>
    <sheet name="1.4.f TRBCA Closure (GW Samp)" sheetId="29" r:id="rId29"/>
    <sheet name="1.4.g TRBCA Closure (Lab)" sheetId="30" r:id="rId30"/>
    <sheet name="1.4.h TRBCA Closure (Water Sur)" sheetId="31" r:id="rId31"/>
    <sheet name="1.4.i TRBCA Closure (Disposal)" sheetId="32" r:id="rId32"/>
    <sheet name="1.4.j TRBCA Closure (Soil Disp)" sheetId="33" r:id="rId33"/>
    <sheet name="1.4.k TRBCA Closure (Drums)" sheetId="34" r:id="rId34"/>
    <sheet name="2.1.a Interceptor-Recovery Inst" sheetId="35" r:id="rId35"/>
    <sheet name="2.1.b Interceptor-Recovery Inst" sheetId="36" r:id="rId36"/>
    <sheet name="2.1.c Interceptor-Recovery Inst" sheetId="37" r:id="rId37"/>
    <sheet name="2.1.d Interceptor-Recovery Inst" sheetId="38" r:id="rId38"/>
    <sheet name="2.1.e Interceptor-Recovery Inst" sheetId="39" r:id="rId39"/>
    <sheet name="2.1.f Interceptor-Recovery Inst" sheetId="40" r:id="rId40"/>
    <sheet name="2.1.g Interceptor-Recovery Inst" sheetId="41" r:id="rId41"/>
    <sheet name="2.1.h Interceptor-Recovery Inst" sheetId="42" r:id="rId42"/>
    <sheet name="2.1.i Interceptor-Backfill" sheetId="43" r:id="rId43"/>
    <sheet name="2.2.a FP Removal (Trench)" sheetId="44" r:id="rId44"/>
    <sheet name="2.2.b FP Removal (Trench)" sheetId="45" r:id="rId45"/>
    <sheet name="2.2.c FP Removal (Trench)" sheetId="46" r:id="rId46"/>
    <sheet name="2.2.d FP Removal (Trench)" sheetId="47" r:id="rId47"/>
    <sheet name="2.2.e FP Removal (Trench)" sheetId="48" r:id="rId48"/>
    <sheet name="2.2.f FP Removal (Trench)" sheetId="49" r:id="rId49"/>
    <sheet name="2.2.g FP Removal (Trench)" sheetId="50" r:id="rId50"/>
    <sheet name="2.2.h FP Removal (Trench)" sheetId="51" r:id="rId51"/>
    <sheet name="2.3.a FP Removal (Hand Bailing)" sheetId="52" r:id="rId52"/>
    <sheet name="2.3.b FP Removal (Hand Bailing)" sheetId="53" r:id="rId53"/>
    <sheet name="2.4.a FP Removal (MEME)" sheetId="54" r:id="rId54"/>
    <sheet name="2.4.b FP Removal (MEME)" sheetId="55" r:id="rId55"/>
    <sheet name="2.4.c FP Removal (8 hr MEME)" sheetId="56" r:id="rId56"/>
    <sheet name="2.4.d FP Removal ( 8 hr MEME)" sheetId="57" r:id="rId57"/>
    <sheet name="2.4.e FP Removal (24 hr MEME)" sheetId="58" r:id="rId58"/>
    <sheet name="2.4.f FP Removal (MEME)" sheetId="59" r:id="rId59"/>
    <sheet name="2.4.g FP Removal (MEME)" sheetId="60" r:id="rId60"/>
    <sheet name="2.4.h MEME Lab Services" sheetId="61" r:id="rId61"/>
    <sheet name="2.4.i. FP Removal (24 hr MEME)" sheetId="62" r:id="rId62"/>
    <sheet name="2.5.a FP Removal (Surface Wat)" sheetId="63" r:id="rId63"/>
    <sheet name="2.5.b FP Removal (Surface Wat)" sheetId="64" r:id="rId64"/>
    <sheet name="2.5.c FP Removal (Surface Wat)" sheetId="65" r:id="rId65"/>
    <sheet name="2.5.d FP Removal (Surface Wat)" sheetId="66" r:id="rId66"/>
    <sheet name="2.5.e FP Removal (Surface Wat)" sheetId="67" r:id="rId67"/>
    <sheet name="2.5.f FP Removal (Surface Wat)" sheetId="68" r:id="rId68"/>
    <sheet name="2.5.g FP Removal (Surface Wat)" sheetId="69" r:id="rId69"/>
    <sheet name="2.6.a FP Removal (Continuous)" sheetId="70" r:id="rId70"/>
    <sheet name="2.6.b FP Removal (Continuous)" sheetId="71" r:id="rId71"/>
    <sheet name="2.6.c FP Removal (Continuous)" sheetId="72" r:id="rId72"/>
    <sheet name="2.7.a Impacted DW - Temp Resp" sheetId="73" r:id="rId73"/>
    <sheet name="2.7.b Impacted DW - Perman Resp" sheetId="74" r:id="rId74"/>
    <sheet name="2.8.a PV Impact - Temp Resp" sheetId="75" r:id="rId75"/>
    <sheet name="2.8.b PV Impact - Perman Resp" sheetId="76" r:id="rId76"/>
    <sheet name="2.8.c PV Impact Permit-Utility" sheetId="77" r:id="rId77"/>
    <sheet name="3.1.a Initial Project Setup" sheetId="78" r:id="rId78"/>
    <sheet name="3.1.b Site Reconnaissance" sheetId="79" r:id="rId79"/>
    <sheet name="3.1.c Grant of Access" sheetId="80" r:id="rId80"/>
    <sheet name="3.1.d Pre-CAP Meeting" sheetId="81" r:id="rId81"/>
    <sheet name="3.2 System Test" sheetId="82" r:id="rId82"/>
    <sheet name="3.3.a Scheduling Drilling" sheetId="83" r:id="rId83"/>
    <sheet name="3.3.b Drilling Mob-demob" sheetId="84" r:id="rId84"/>
    <sheet name="3.3.c Supervision of FW" sheetId="85" r:id="rId85"/>
    <sheet name="3.3.d Cost for Drilling" sheetId="86" r:id="rId86"/>
    <sheet name="3.3.e Well Development" sheetId="87" r:id="rId87"/>
    <sheet name="3.3.f Drum Disposal " sheetId="88" r:id="rId88"/>
    <sheet name="3.4.a Ground Water Sampling" sheetId="89" r:id="rId89"/>
    <sheet name="3.4.b Water Well Sampling" sheetId="90" r:id="rId90"/>
    <sheet name="3.4.c. Surface Water Sampling" sheetId="91" r:id="rId91"/>
    <sheet name="3.4.d. Soil Sampling" sheetId="92" r:id="rId92"/>
    <sheet name="3.4.e Lab Services" sheetId="93" r:id="rId93"/>
    <sheet name="3.4.f Drum Disposal " sheetId="94" r:id="rId94"/>
    <sheet name="3.4.g Static Water Levels" sheetId="95" r:id="rId95"/>
    <sheet name="3.5.a Receptor Survey" sheetId="96" r:id="rId96"/>
    <sheet name="3.5.b Water Use Survey" sheetId="97" r:id="rId97"/>
    <sheet name="3.6.a Survey Wells" sheetId="98" r:id="rId98"/>
    <sheet name="3.7.a Vapor Monitoring" sheetId="99" r:id="rId99"/>
    <sheet name="3.8.a.1 Soil Gas Survey" sheetId="100" r:id="rId100"/>
    <sheet name="3.8.a.2 Soil Gas Survey" sheetId="101" r:id="rId101"/>
    <sheet name="3.8.a.3 Soil Gas Survey" sheetId="102" r:id="rId102"/>
    <sheet name="3.8.a.4 Soil Gas Survey" sheetId="103" r:id="rId103"/>
    <sheet name="3.8.a.5 Soil Gas Survey" sheetId="104" r:id="rId104"/>
    <sheet name="3.8.a.6 Soil Gas Survey" sheetId="105" r:id="rId105"/>
    <sheet name="3.8.a.7 Soil Gas Survey" sheetId="106" r:id="rId106"/>
    <sheet name="3.8.b.1 Soil Gas Survey" sheetId="107" r:id="rId107"/>
    <sheet name="3.8.b.2 Soil Gas Survey" sheetId="108" r:id="rId108"/>
    <sheet name="3.8.b.3 Soil Gas Survey" sheetId="109" r:id="rId109"/>
    <sheet name="3.8.b.4 Soil Gas Survey" sheetId="110" r:id="rId110"/>
    <sheet name="4.1.a Risk Reduction" sheetId="111" r:id="rId111"/>
    <sheet name="4.1.b Disconnect Water Well" sheetId="112" r:id="rId112"/>
    <sheet name="4.1.c Supervision Wat Well Aban" sheetId="113" r:id="rId113"/>
    <sheet name="4.1.d Water Well Abandonment" sheetId="114" r:id="rId114"/>
    <sheet name="4.2 Institutional Controls" sheetId="115" r:id="rId115"/>
    <sheet name="4.3 Engineering Controls" sheetId="116" r:id="rId116"/>
    <sheet name="4.4.a.1 CA Public Notice " sheetId="117" r:id="rId117"/>
    <sheet name="4.4.a.2 CA Permit-Utility Svc" sheetId="118" r:id="rId118"/>
    <sheet name="4.4.a.3 Oversight of CAS Deliv." sheetId="119" r:id="rId119"/>
    <sheet name="4.4.a.4 CA - Soil Excavation" sheetId="120" r:id="rId120"/>
    <sheet name="4.4.a.5 RW Trench Installation" sheetId="121" r:id="rId121"/>
    <sheet name="4.4.a.6 Wellhead &amp; Vault Inst" sheetId="122" r:id="rId122"/>
    <sheet name="4.4.a.7 CAS Inlet Manifold" sheetId="123" r:id="rId123"/>
    <sheet name="4.4.a.8 Concrete Pad Install" sheetId="124" r:id="rId124"/>
    <sheet name="4.4.a.9 Mob-demob of Equip." sheetId="125" r:id="rId125"/>
    <sheet name="4.4.a.10 CAS Discharge Trench" sheetId="126" r:id="rId126"/>
    <sheet name="4.4.a.11 Wet Test &amp; Training" sheetId="127" r:id="rId127"/>
    <sheet name="4.4.a.12 Electrical Service" sheetId="128" r:id="rId128"/>
    <sheet name="4.4.a.13 Disposal of CAS debris" sheetId="129" r:id="rId129"/>
    <sheet name="4.4.b.1 Routine O &amp; M" sheetId="130" r:id="rId130"/>
    <sheet name="4.4.b.2 Nonscheduled Maintenanc" sheetId="131" r:id="rId131"/>
    <sheet name="4.4.b.3 Evaluation Perform Mtg" sheetId="132" r:id="rId132"/>
    <sheet name="4.4.b.4  Utility Bill Payment" sheetId="133" r:id="rId133"/>
    <sheet name="4.4.b.5 Utility Costs" sheetId="134" r:id="rId134"/>
    <sheet name="4.4.b.6 Additional Technician" sheetId="135" r:id="rId135"/>
    <sheet name="4.4.b.7 Telemetry Review" sheetId="136" r:id="rId136"/>
    <sheet name="4.4.b.8 Annual O&amp;M" sheetId="137" r:id="rId137"/>
    <sheet name="4.4.c.1 Groundwater Sampling" sheetId="138" r:id="rId138"/>
    <sheet name="4.4.c.2 Water Well Sampling" sheetId="139" r:id="rId139"/>
    <sheet name="4.4.c.3 Surface Water Sampling" sheetId="140" r:id="rId140"/>
    <sheet name="4.4.c.4 Soil Sampling" sheetId="141" r:id="rId141"/>
    <sheet name="4.4.c.5 Lab Services" sheetId="142" r:id="rId142"/>
    <sheet name="4.4.c.6. MNA Sampling" sheetId="143" r:id="rId143"/>
    <sheet name="4.4.c.7 Receptor Monitoring" sheetId="144" r:id="rId144"/>
    <sheet name="4.4.c.8 POTW Sampling" sheetId="145" r:id="rId145"/>
    <sheet name="4.4.c.9 NPDES Sampling" sheetId="146" r:id="rId146"/>
    <sheet name="4.4.c.10 NPDES Auto Sampling" sheetId="147" r:id="rId147"/>
    <sheet name="4.4.c.11 Air Sampling" sheetId="148" r:id="rId148"/>
    <sheet name="4.4.c.12 Drum Disposal (FP-GW)" sheetId="149" r:id="rId149"/>
    <sheet name="4.4.c.13 Drum Disposal (soil)" sheetId="150" r:id="rId150"/>
    <sheet name="4.4.c.14 Vacuum Monitoring" sheetId="151" r:id="rId151"/>
    <sheet name="4.4.d.1 System Deactivation" sheetId="152" r:id="rId152"/>
    <sheet name="4.4.d.2 Drum Disposal" sheetId="153" r:id="rId153"/>
    <sheet name="4.4.d.3 Permit-Utility Terminat" sheetId="154" r:id="rId154"/>
    <sheet name="4.4.d.4 Prep CAS for Transpor" sheetId="155" r:id="rId155"/>
    <sheet name="4.4.d.5 Decommissioning CAS" sheetId="156" r:id="rId156"/>
    <sheet name="4.4.d.6 Mob-demob" sheetId="157" r:id="rId157"/>
    <sheet name="4.4.d.7 Oversight of CAS pickup" sheetId="158" r:id="rId158"/>
    <sheet name="4.4.d.8 Reactivation of CAS" sheetId="159" r:id="rId159"/>
    <sheet name="4.4.d.9 CAS Pad Removal" sheetId="160" r:id="rId160"/>
    <sheet name="5.1.a Well Abandonment Supervis" sheetId="161" r:id="rId161"/>
    <sheet name="5.1.b Well Abandonment" sheetId="162" r:id="rId162"/>
    <sheet name="5.1.c Well Abandon (mob-demob)" sheetId="163" r:id="rId163"/>
    <sheet name="5.2.a Site Restoration (Sched)" sheetId="164" r:id="rId164"/>
    <sheet name="5.2.b Site Restoration (Superv)" sheetId="165" r:id="rId165"/>
    <sheet name="5.2.c Site Restoration" sheetId="166" r:id="rId166"/>
    <sheet name="Appls-Rpts-Prpsls-Submitts" sheetId="167" r:id="rId167"/>
    <sheet name="Sheet1" sheetId="168" r:id="rId168"/>
    <sheet name="Sheet2" sheetId="169" r:id="rId169"/>
  </sheets>
  <definedNames>
    <definedName name="_xlnm.Print_Area" localSheetId="143">'4.4.c.7 Receptor Monitoring'!$A$1:$G$8</definedName>
    <definedName name="_xlnm.Print_Titles" localSheetId="166">'Appls-Rpts-Prpsls-Submitts'!$3:$3</definedName>
  </definedNames>
  <calcPr fullCalcOnLoad="1"/>
</workbook>
</file>

<file path=xl/sharedStrings.xml><?xml version="1.0" encoding="utf-8"?>
<sst xmlns="http://schemas.openxmlformats.org/spreadsheetml/2006/main" count="4785" uniqueCount="1072">
  <si>
    <t>CAS Discharge Trench Installation (Based on 100 feet $25.00/ft)*</t>
  </si>
  <si>
    <t>$20/foot for grass covered discharge line</t>
  </si>
  <si>
    <t>$25/foot for asphalt/concrete covered discharge line</t>
  </si>
  <si>
    <t>*NOTE: Maximum cost -</t>
  </si>
  <si>
    <t>CAS Trench Installation (Based on 100 feet)*</t>
  </si>
  <si>
    <t>10       $78/foot</t>
  </si>
  <si>
    <t>1 - 2    $65/foot</t>
  </si>
  <si>
    <t>3         $66/foot</t>
  </si>
  <si>
    <t>4         $67/foot</t>
  </si>
  <si>
    <t>5         $68/foot</t>
  </si>
  <si>
    <t>6         $72/foot</t>
  </si>
  <si>
    <t>7         $73/foot</t>
  </si>
  <si>
    <t>8         $74/foot</t>
  </si>
  <si>
    <t>9         $77/foot</t>
  </si>
  <si>
    <t xml:space="preserve">*NOTE: Maximum cost for recovery line(s) per trench - </t>
  </si>
  <si>
    <t>Air rotary drilling 2-inch wells**</t>
  </si>
  <si>
    <t>Air rotary drilling 4-inch wells**</t>
  </si>
  <si>
    <t>Double cased well - 6-inch wells**</t>
  </si>
  <si>
    <t>Double cased well - 8-inch wells**</t>
  </si>
  <si>
    <t>Decontamination of rig and tools****</t>
  </si>
  <si>
    <t>boring</t>
  </si>
  <si>
    <t>Standby Time Not Due to the Driller*****</t>
  </si>
  <si>
    <t>(Monitored Natural Attenuation Sampling)</t>
  </si>
  <si>
    <t>(Excavating and Stockpiling)</t>
  </si>
  <si>
    <t>(Mobilization and Demobilization)</t>
  </si>
  <si>
    <t>(Loading Stockpile for Disposal)</t>
  </si>
  <si>
    <t>(Replacement Backfill)</t>
  </si>
  <si>
    <t>(Inspecting/Sampling Recharge)</t>
  </si>
  <si>
    <t>(Mob/Demob of Vac Truck)</t>
  </si>
  <si>
    <t>(Mobilization and Treatment Setup)</t>
  </si>
  <si>
    <t>(Tilling/Disking)</t>
  </si>
  <si>
    <t>(Inspecting/Maintaining Treatment Cell)</t>
  </si>
  <si>
    <t>(Groundwater Sampling)</t>
  </si>
  <si>
    <t>(Landfill Disposal)</t>
  </si>
  <si>
    <t>(Drum Disposal at Landfill)</t>
  </si>
  <si>
    <t>(Trench Design)</t>
  </si>
  <si>
    <t>(Backfill)</t>
  </si>
  <si>
    <t>(Repair of Landscaping)</t>
  </si>
  <si>
    <t>(POTW Permit)</t>
  </si>
  <si>
    <t>(POTW Sampling)</t>
  </si>
  <si>
    <t>(POTW Discharge)</t>
  </si>
  <si>
    <t>(Hand Bailing)</t>
  </si>
  <si>
    <t>(Disposal by Drum)</t>
  </si>
  <si>
    <t>(Mobilization and Demobilization of MEME Truck)</t>
  </si>
  <si>
    <t>(Installation of Booms/Pads)</t>
  </si>
  <si>
    <t>(Boom Inspection and Replacement)</t>
  </si>
  <si>
    <t>(Disposal of Drum)</t>
  </si>
  <si>
    <t>(Purchasing Passive Skimmer)</t>
  </si>
  <si>
    <t>(Installation of Passive Skimmer)</t>
  </si>
  <si>
    <t>(Servicing Passive Skimmer)</t>
  </si>
  <si>
    <t>(Initial Project Setup)</t>
  </si>
  <si>
    <t xml:space="preserve">         (Mobilization and Demobilization)</t>
  </si>
  <si>
    <t>(Supervision of Field Work)</t>
  </si>
  <si>
    <t>(Soil - Not Associated w/Drilling)</t>
  </si>
  <si>
    <t>(Cost for Drilling w/Direct Push)</t>
  </si>
  <si>
    <t>(Scheduling with Hammer Drill)</t>
  </si>
  <si>
    <t>2.7.a Impacted Drinking Water Management - Temporary Response Activities</t>
  </si>
  <si>
    <t>2.8.a Petroleum Vapor Impact Management - Temporary Response Activities</t>
  </si>
  <si>
    <t>2.8.b Petroleum Vapor Impact Management - Permanent Response Activities</t>
  </si>
  <si>
    <t>2.7.b Impacted Drinking Water Management - Temporary Response Activities</t>
  </si>
  <si>
    <t>(Permit/Utility Service)</t>
  </si>
  <si>
    <t>Task 3.3.e</t>
  </si>
  <si>
    <t>Task 2.8.c</t>
  </si>
  <si>
    <t>Task 3.4.f</t>
  </si>
  <si>
    <t>Task 3.8.a.5</t>
  </si>
  <si>
    <t>(Non-Scheduled Maintenance)</t>
  </si>
  <si>
    <t>(Process and Pay Utility Bills)</t>
  </si>
  <si>
    <t>(Ground Water Sampling)</t>
  </si>
  <si>
    <t>(NPDES Sampling)</t>
  </si>
  <si>
    <t>(Heavy Equipment Mobilization and Demobilization)</t>
  </si>
  <si>
    <t>(Mobilization and Demobilization of Support Truck)</t>
  </si>
  <si>
    <t>Task 5.1.c</t>
  </si>
  <si>
    <t>(Prep CA System for Transport)</t>
  </si>
  <si>
    <t>Task 4.1.c</t>
  </si>
  <si>
    <t>Well Abandonment - Private Water Supply Well</t>
  </si>
  <si>
    <t>Task 4.1.d</t>
  </si>
  <si>
    <t>Well Abandonment - Private Water Supply</t>
  </si>
  <si>
    <t>Task 4.4.b.5</t>
  </si>
  <si>
    <t>Electric</t>
  </si>
  <si>
    <t>Telephone</t>
  </si>
  <si>
    <t>POTW</t>
  </si>
  <si>
    <t>Water</t>
  </si>
  <si>
    <t>Utility Type</t>
  </si>
  <si>
    <t>Maximum Cost Allowed - Actual Utility Charge</t>
  </si>
  <si>
    <t xml:space="preserve">Total </t>
  </si>
  <si>
    <t>Task 1.3.b.2</t>
  </si>
  <si>
    <t>Task 3.3.d</t>
  </si>
  <si>
    <t>Task 3.4.a</t>
  </si>
  <si>
    <t>Task 3.4.b</t>
  </si>
  <si>
    <t>Task 3.4.c</t>
  </si>
  <si>
    <t>Task 3.4.d</t>
  </si>
  <si>
    <t>Task 4.4.d.7</t>
  </si>
  <si>
    <t>$/Drum</t>
  </si>
  <si>
    <t>4.1.b Disconnection of Private Water Supply Well</t>
  </si>
  <si>
    <t>Expendable probe points - Geoprobe</t>
  </si>
  <si>
    <t>Recovery well vault</t>
  </si>
  <si>
    <t>* - The cost of drilling will be reimbursed at cost plus 15% not to exceed the following rates</t>
  </si>
  <si>
    <t>** - Includes personnel, equipment and supplies</t>
  </si>
  <si>
    <t>*** - Includes personnel, equipment and supplies</t>
  </si>
  <si>
    <t>Task 4.4.b.6</t>
  </si>
  <si>
    <t>Sample Train - Nylon</t>
  </si>
  <si>
    <t>Personnel Cost - MEME</t>
  </si>
  <si>
    <t>Mileage</t>
  </si>
  <si>
    <t>night</t>
  </si>
  <si>
    <t>(24-hr MEME)</t>
  </si>
  <si>
    <t>Telemetry Review</t>
  </si>
  <si>
    <t>Task 4.4.b.7</t>
  </si>
  <si>
    <t>Supplies (Ice, Sample disposal, Twine, Latex gloves, and Decon materials)</t>
  </si>
  <si>
    <t>Piping</t>
  </si>
  <si>
    <t>Heavy Equipment Oper.</t>
  </si>
  <si>
    <t>Straw bales</t>
  </si>
  <si>
    <t>Survey station and equipment</t>
  </si>
  <si>
    <t>Wet/dry vacuum</t>
  </si>
  <si>
    <t>Cleaning supplies (per day)</t>
  </si>
  <si>
    <t>Mulch (1 yd3)</t>
  </si>
  <si>
    <t>Safety cones, barricades, caution tape</t>
  </si>
  <si>
    <t>Dump truck</t>
  </si>
  <si>
    <t>Plastic sheeting</t>
  </si>
  <si>
    <t>Vacuum truck with driver</t>
  </si>
  <si>
    <t>Vacuum truck</t>
  </si>
  <si>
    <t>Pump truck</t>
  </si>
  <si>
    <t>Interface probe</t>
  </si>
  <si>
    <t>Disposable bailers</t>
  </si>
  <si>
    <t>Nashville to Memphis (ex.)</t>
  </si>
  <si>
    <t>Contaminated soil</t>
  </si>
  <si>
    <t>Auger drill</t>
  </si>
  <si>
    <t>Air Rotary drill</t>
  </si>
  <si>
    <t>Reconditioned drum</t>
  </si>
  <si>
    <t>Replacement backfill</t>
  </si>
  <si>
    <t>Vacuum Truck with driver</t>
  </si>
  <si>
    <t>Type of material to be disposed</t>
  </si>
  <si>
    <t>b</t>
  </si>
  <si>
    <t>Absorbent pads</t>
  </si>
  <si>
    <t>(Air Monitoring)</t>
  </si>
  <si>
    <t>Free product (FP)</t>
  </si>
  <si>
    <t>**** - Includes steam cleaner rental</t>
  </si>
  <si>
    <t>***** - Maximum 1 hr.</t>
  </si>
  <si>
    <t>Maximum Allowed Total Cost for Task 3.4.a</t>
  </si>
  <si>
    <t>Maximum Allowed Total Cost for Task 3.4.b</t>
  </si>
  <si>
    <t>Maximum Allowed Total Cost for Task 3.4.c</t>
  </si>
  <si>
    <t>Maximum Allowed Total Cost for Task 3.4.d</t>
  </si>
  <si>
    <t>Maximum Allowed Total Cost for Task 3.6.a</t>
  </si>
  <si>
    <t>4.4.a.12 Electrical Service Connection</t>
  </si>
  <si>
    <t>Maximum Allowed Total Cost for Task 3.7.a</t>
  </si>
  <si>
    <t>Maximum Allowed Total Cost for Task 3.8.a.3</t>
  </si>
  <si>
    <t>Task 3.8.b.3</t>
  </si>
  <si>
    <t>Task 2.1.h</t>
  </si>
  <si>
    <t>(Asphalt Repair)</t>
  </si>
  <si>
    <t>(Concrete Repair)</t>
  </si>
  <si>
    <t>Task 3.8.a.7</t>
  </si>
  <si>
    <t>Task 3.8.a.6</t>
  </si>
  <si>
    <t>Maximum Allowed Total Cost for Task 3.8.a.4</t>
  </si>
  <si>
    <t>Maximum Allowed Total Cost for Task 1.1.a</t>
  </si>
  <si>
    <t>Maximum Allowed Total Cost for Task 1.1.c</t>
  </si>
  <si>
    <t>Analytical Cost (ex.)</t>
  </si>
  <si>
    <t>Maximum Allowed Total Cost for Task 1.2.a</t>
  </si>
  <si>
    <t>Maximum Allowed Total Cost for Task 1.2.c</t>
  </si>
  <si>
    <t>Maximum Allowed Total Cost for Task 1.3.a.1</t>
  </si>
  <si>
    <t>Maximum Allowed Total Cost for Task 1.3.a.2</t>
  </si>
  <si>
    <t>Maximum Allowed Total Cost for Task 1.3.a.3</t>
  </si>
  <si>
    <t>Maximum Allowed Total Cost for Task 1.3.a.4</t>
  </si>
  <si>
    <t>Maximum Allowed Total Cost for Task 1.4.b</t>
  </si>
  <si>
    <t>*** - Includes steam cleaner rental</t>
  </si>
  <si>
    <t>Maximum Allowed Total Cost for Task 2.1.c</t>
  </si>
  <si>
    <t>Maximum Allowed Total Cost for Task 2.1.d</t>
  </si>
  <si>
    <t>Maximum Allowed Total Cost for Task 2.1.h</t>
  </si>
  <si>
    <t>Maximum Allowed Total Cost for Task 2.2.a</t>
  </si>
  <si>
    <t>Maximum Allowed Total Cost for Task 2.2.c</t>
  </si>
  <si>
    <t>Maximum Allowed Total Cost for Task 3.3.c</t>
  </si>
  <si>
    <t>Maximum Allowed Personnel Cost for Task 1.4.a</t>
  </si>
  <si>
    <t>Boring abandonment***</t>
  </si>
  <si>
    <t>Third man for drilling (per hour)</t>
  </si>
  <si>
    <t>Water tight bolt down manhole</t>
  </si>
  <si>
    <t>Expendable probe points - Hammer drill</t>
  </si>
  <si>
    <t>Temporary well</t>
  </si>
  <si>
    <t>Split spoon sampling (ASTM-D1586)</t>
  </si>
  <si>
    <t>Centralizers - stainless steel 2-inch</t>
  </si>
  <si>
    <t>Centralizers - stainless steel 4-inch</t>
  </si>
  <si>
    <t>2" Ball valves</t>
  </si>
  <si>
    <t>Vacuum gauge</t>
  </si>
  <si>
    <t>Coupling kit</t>
  </si>
  <si>
    <t>4" Locking well plug</t>
  </si>
  <si>
    <t>1/4" Quick connect</t>
  </si>
  <si>
    <t>Air bleed valve</t>
  </si>
  <si>
    <t>1.5" Cam lock</t>
  </si>
  <si>
    <t>Cleaner &amp; cement (8 oz)</t>
  </si>
  <si>
    <t>2" Clear PVC piping (ft)</t>
  </si>
  <si>
    <t>4" PVC piping (10 foot section)</t>
  </si>
  <si>
    <t>4" PVC piping (1 foot section)</t>
  </si>
  <si>
    <t>Maximum Allowed Total Cost for Task 3.8.b.2</t>
  </si>
  <si>
    <t>** - Includes personnel, equipment, and supplies</t>
  </si>
  <si>
    <t>Dump truck 15 yd3 or larger (per hour)</t>
  </si>
  <si>
    <t>Heavy Equip. Oper.</t>
  </si>
  <si>
    <t>Gallons discharged</t>
  </si>
  <si>
    <t>MEME Personnel - travel</t>
  </si>
  <si>
    <t>MEME Specialist</t>
  </si>
  <si>
    <t>Per diem</t>
  </si>
  <si>
    <t>Passive skimmer</t>
  </si>
  <si>
    <t>Sample train - Nylon</t>
  </si>
  <si>
    <t>Sample train</t>
  </si>
  <si>
    <t>Slide hammer kit</t>
  </si>
  <si>
    <t>Hammer drill kit</t>
  </si>
  <si>
    <t>Expendable soil probe points</t>
  </si>
  <si>
    <t>Task 3.8.b.4</t>
  </si>
  <si>
    <t>Air compressor</t>
  </si>
  <si>
    <t>Bag filter</t>
  </si>
  <si>
    <t>Pressure washer</t>
  </si>
  <si>
    <t>Natural gas</t>
  </si>
  <si>
    <t>Disposable bailer</t>
  </si>
  <si>
    <t>Oxygen meter</t>
  </si>
  <si>
    <t>Velocity meter</t>
  </si>
  <si>
    <t>Well abandonment**</t>
  </si>
  <si>
    <t>Support truck</t>
  </si>
  <si>
    <t>Supplies (Ice, Sample disposal, Latex gloves, and Decon materials)</t>
  </si>
  <si>
    <t>Maximum cost is equal to the cost of the bid, and change orders if applicable, submitted to the Division and approved in writing.</t>
  </si>
  <si>
    <t>4.2 Institutional Controls</t>
  </si>
  <si>
    <t>/Mile</t>
  </si>
  <si>
    <t>/Ton</t>
  </si>
  <si>
    <t>/Gallon</t>
  </si>
  <si>
    <t>/Ton or drum</t>
  </si>
  <si>
    <t>/Drums</t>
  </si>
  <si>
    <t>/Sq. ft.</t>
  </si>
  <si>
    <t>Absorbent boom (10 ft section)</t>
  </si>
  <si>
    <t>Task 4.4.c.12</t>
  </si>
  <si>
    <t>Fence posts (bundle)</t>
  </si>
  <si>
    <t>Polypropylene rope (100 ft)</t>
  </si>
  <si>
    <t>Task 3.3.f</t>
  </si>
  <si>
    <t>Maximum Allowed Total Cost for Task 3.3.e</t>
  </si>
  <si>
    <t>Pump</t>
  </si>
  <si>
    <t>Generator 5kW</t>
  </si>
  <si>
    <t>pH meter</t>
  </si>
  <si>
    <t>Turbidity meter</t>
  </si>
  <si>
    <t xml:space="preserve">*Drum for disposal of well development and purging </t>
  </si>
  <si>
    <t>Sr. Technician*</t>
  </si>
  <si>
    <t>using in the field</t>
  </si>
  <si>
    <t>*5 hours allowed for time to gather sample train supplies, assemble sample trains, and vacuum test prior to</t>
  </si>
  <si>
    <t>*3 hours allowed for time to gather sample train supplies, assemble sample trains, and vacuum test prior to</t>
  </si>
  <si>
    <t>Task 4.4.c.14</t>
  </si>
  <si>
    <t>(Vaccum Monitoring)</t>
  </si>
  <si>
    <t>Digital or dial vacuum guage</t>
  </si>
  <si>
    <t>(Operation and/or  Maintenance)</t>
  </si>
  <si>
    <t>Task 3.1.d</t>
  </si>
  <si>
    <t>(Pre-CAP Meeting)</t>
  </si>
  <si>
    <t>Task 3.4.g</t>
  </si>
  <si>
    <t>Electronic water level indicator</t>
  </si>
  <si>
    <t>Maximum Allowed Total Cost for Task 3.4.g</t>
  </si>
  <si>
    <t>Maximum Allowed Total Cost for Task 3.8.b.3</t>
  </si>
  <si>
    <t>Oil/water interface probe</t>
  </si>
  <si>
    <t>Task 4.4.a.2</t>
  </si>
  <si>
    <t>(Oversight of CAS Delivery)</t>
  </si>
  <si>
    <t>Task 4.4.a.1</t>
  </si>
  <si>
    <t>(CA Public Notice)</t>
  </si>
  <si>
    <t>(CA Permit Utility Serivce)</t>
  </si>
  <si>
    <t>(Wellhead and Vault Installation)</t>
  </si>
  <si>
    <t>Task 4.4.a.11</t>
  </si>
  <si>
    <t>Cost of Advertisement</t>
  </si>
  <si>
    <t>Total Cost Allowed</t>
  </si>
  <si>
    <t>Max. Task Total</t>
  </si>
  <si>
    <t>Rental Equipment</t>
  </si>
  <si>
    <t>Rental Equipment Cost</t>
  </si>
  <si>
    <t>Type of Supplies</t>
  </si>
  <si>
    <t>Gravel</t>
  </si>
  <si>
    <t>4.4.a.5</t>
  </si>
  <si>
    <t>Concrete (yd3)</t>
  </si>
  <si>
    <t>Materials</t>
  </si>
  <si>
    <t>Total Labor Costs / Task</t>
  </si>
  <si>
    <t>Max. Allowed / Item</t>
  </si>
  <si>
    <t>"Y"</t>
  </si>
  <si>
    <t>1/2" Nipples</t>
  </si>
  <si>
    <t>1.25" Adapter</t>
  </si>
  <si>
    <t>4" Seal</t>
  </si>
  <si>
    <t>CAS Specialist*</t>
  </si>
  <si>
    <t>Vault</t>
  </si>
  <si>
    <t>Sub-Total</t>
  </si>
  <si>
    <t>4.4.a.6</t>
  </si>
  <si>
    <t>2" PVC cap</t>
  </si>
  <si>
    <t>2" ball valve</t>
  </si>
  <si>
    <t>2" 90° elbow</t>
  </si>
  <si>
    <t>2" x 2" coupling</t>
  </si>
  <si>
    <t>4" 90° elbow</t>
  </si>
  <si>
    <t>4" x 2" bushing</t>
  </si>
  <si>
    <t>4" x 4" x 2" Tee</t>
  </si>
  <si>
    <t>4" strainer</t>
  </si>
  <si>
    <t>4" x 4" x 8' lumber support</t>
  </si>
  <si>
    <t>4.4.a.7</t>
  </si>
  <si>
    <t>2" 90 degree elbow</t>
  </si>
  <si>
    <t>Each Additional Extraction Well Manifold Installation</t>
  </si>
  <si>
    <t>Extraction Manifold Cost Summary</t>
  </si>
  <si>
    <t>4.4.a.8</t>
  </si>
  <si>
    <t>Lumber for frame</t>
  </si>
  <si>
    <t>4.4.a.9</t>
  </si>
  <si>
    <t>Crane</t>
  </si>
  <si>
    <t>Forklift</t>
  </si>
  <si>
    <t>Excavator</t>
  </si>
  <si>
    <t>4.4.a.10</t>
  </si>
  <si>
    <t>Trailer</t>
  </si>
  <si>
    <t>500 gallons of water</t>
  </si>
  <si>
    <t>Poly tank</t>
  </si>
  <si>
    <t>Monitoring Reports (TGD-007 and Corrective Action)</t>
  </si>
  <si>
    <t>Risk Monitoring Report (RMR)</t>
  </si>
  <si>
    <t>Corrective Action Monitoring Report (CAMR)</t>
  </si>
  <si>
    <t>Corrective Action Baseline Monitoring Report (CABMR)</t>
  </si>
  <si>
    <t>Closure Monitoring Report (CMR) (not associated with Corrective Action)</t>
  </si>
  <si>
    <t>Corrective Action Closure Monitoring Report (CACMR)</t>
  </si>
  <si>
    <t>Corrective Action Monitoring Report - with as-built diagrams (CAMR-ab)</t>
  </si>
  <si>
    <t>Maximum Allowed Personnel Cost for Task 1.1.a</t>
  </si>
  <si>
    <t>Maximum Allowed Equipment Cost Per Day for Task 1.1.a</t>
  </si>
  <si>
    <t>Maximum Allowed Personnel Cost for Task 1.1.c</t>
  </si>
  <si>
    <t>Maximum Allowed Equipment Cost Per Day for Task 1.1.c</t>
  </si>
  <si>
    <t>Maximum Allowed Equipment Cost for Task 1.2.a</t>
  </si>
  <si>
    <t>Maximum Allowed Personnel Cost for Task 1.2.a</t>
  </si>
  <si>
    <t>Maximum Allowed Personnel Cost for Task 1.2.c</t>
  </si>
  <si>
    <t>Maximum Allowed Equipment Cost Per Day for Task 1.2.c</t>
  </si>
  <si>
    <t>Maximum Allowed Equipment Cost Per Day for Task 1.3.a.1</t>
  </si>
  <si>
    <t>Maximum Allowed Personnel Cost for Task 1.3.c.1</t>
  </si>
  <si>
    <t>Maximum Allowed Personnel Cost for Task 1.4.h</t>
  </si>
  <si>
    <t>Maximum Allowed Personnel Cost for Task 2.1.a</t>
  </si>
  <si>
    <t>Maximum Allowed Total Cost for Task 2.3.a</t>
  </si>
  <si>
    <t>Maximum Allowed Total Cost for Task 2.5.e</t>
  </si>
  <si>
    <t>Maximum Allowed Personnel Cost for Task 3.3.f</t>
  </si>
  <si>
    <t>Maximum Allowed Equipment Cost Per Day for Task 3.4.d</t>
  </si>
  <si>
    <t>Maximum Allowed Total Cost for Task 3.4.f</t>
  </si>
  <si>
    <t>Maximum Allowed Equipment Cost Per Day for Task 4.4.a.3</t>
  </si>
  <si>
    <t>(CAS Inlet Manifold Installation - 1 Extraction Well)</t>
  </si>
  <si>
    <t>Maximum Allowed Total Cost for Task 4.4.a.11</t>
  </si>
  <si>
    <t>Maximum Allowed Equipment Cost Per Day for Task 4.4.c.1</t>
  </si>
  <si>
    <t>Maximum Allowed Personnel Cost for Task 5.2.a</t>
  </si>
  <si>
    <t>Maximum Allowed Personnel Cost for Task 5.2.c</t>
  </si>
  <si>
    <t>Maximum Allowed Equipment Cost Per Day for Task 5.2.c</t>
  </si>
  <si>
    <t xml:space="preserve">                Maximum Allowed Personnel Cost for Task 1.3.a.1</t>
  </si>
  <si>
    <t>Maximum Allowed Personnel Cost for Task 1.3.a.2</t>
  </si>
  <si>
    <t>Maximum Allowed Equipment Cost Per Day for Task 1.3.a.2</t>
  </si>
  <si>
    <t>Maximum Allowed Personnel Cost for Task 1.3.a.3</t>
  </si>
  <si>
    <t>Maximum Allowed Equipment Cost Per Day for Task 1.3.a.4</t>
  </si>
  <si>
    <t>Maximum Allowed Personnel Cost for Task 1.3.a.4</t>
  </si>
  <si>
    <t>Maximum Allowed Personnel Cost for Task 1.4.b</t>
  </si>
  <si>
    <t>Maximum Allowed Equipment Cost Per Day for Task 1.4.b</t>
  </si>
  <si>
    <t>**** - Maximum 1 hour</t>
  </si>
  <si>
    <t>Maximum Allowed Total Cost for Task 1.4.f</t>
  </si>
  <si>
    <t>Maximum Allowed Personnel Cost for Task 1.4.f</t>
  </si>
  <si>
    <t>Total Maximum Allowed for Task 1.4.f</t>
  </si>
  <si>
    <t>Task 1.4.k</t>
  </si>
  <si>
    <t>Maximum Allowed Personnel Cost for Task 2.1.c</t>
  </si>
  <si>
    <t>Maximum Allowed Equipment Cost Per Day for Task 2.1.c</t>
  </si>
  <si>
    <t>Maximum Allowed Personnel Cost for Task 2.1.d</t>
  </si>
  <si>
    <t>Maximum Allowed Equipment Cost Per Day for Task 2.1.d</t>
  </si>
  <si>
    <t>Maximum Allowed Personnel Cost for Task 2.1.h</t>
  </si>
  <si>
    <t>Maximum Allowed Equipment Cost Per Day for Task 2.1.h</t>
  </si>
  <si>
    <t>Maximum Allowed Personnel Cost for Task 2.2.a</t>
  </si>
  <si>
    <t>Maximum Allowed Equipment Cost for Task 2.2.a</t>
  </si>
  <si>
    <t>Total Maximum Allowed Cost for Task 2.2.c</t>
  </si>
  <si>
    <t>per sample point</t>
  </si>
  <si>
    <t>Maximum Allowed Personnel Cost for Task 2.2.f</t>
  </si>
  <si>
    <t>Maximum Allowed Personnel Cost for Task 2.2.c</t>
  </si>
  <si>
    <t>Maximum Allowed Personnel Cost for Task 2.2.g</t>
  </si>
  <si>
    <t>Maximum Allowed Personnel Cost for Task 2.3.a</t>
  </si>
  <si>
    <t>Maximum Allowed Equipment Cost Per Day for Task 2.3.a</t>
  </si>
  <si>
    <t>Maximum Allowed Personnel Cost for Task 2.4.a</t>
  </si>
  <si>
    <t>Maximum Allowed Personnel Cost for Task 2.4.c</t>
  </si>
  <si>
    <t>Maximum Allowed Total Cost for Task 2.4.d</t>
  </si>
  <si>
    <t>Maximum Allowed Personnel Cost for Task 2.4.d</t>
  </si>
  <si>
    <t>Maximum Allowed Equipment Cost for Task 1.3.a.3</t>
  </si>
  <si>
    <t>Maximum Allowed Equipment Cost for Task 2.4.d</t>
  </si>
  <si>
    <t>Maximum Allowed Total Cost for Task 2.4.e</t>
  </si>
  <si>
    <t>Maximum Allowed Personnel Cost for Task 2.4.e</t>
  </si>
  <si>
    <t>Maximum Allowed Equipment Cost for Task 2.4.e</t>
  </si>
  <si>
    <t>Maximum Allowed Total Cost for Task 2.4.g</t>
  </si>
  <si>
    <t>Maximum Allowed Personnel Cost for Task 2.4.g</t>
  </si>
  <si>
    <t>Maximum Allowed Equipment Cost Per Day for Task 2.4.g</t>
  </si>
  <si>
    <t>Maximum Allowed Total Cost for Task 2.5.a</t>
  </si>
  <si>
    <t>Maximum Allowed Personnel Cost for Task 2.5.a</t>
  </si>
  <si>
    <t>Maximum Allowed Equipment Cost Per Day for Task 2.5.a</t>
  </si>
  <si>
    <t>(approx. 50)</t>
  </si>
  <si>
    <t>Maximum Allowed Total Cost for Task 2.5.b</t>
  </si>
  <si>
    <t>Maximum Allowed Personnel Cost for Task 2.5.b</t>
  </si>
  <si>
    <t>Crane*</t>
  </si>
  <si>
    <t>Forklift*</t>
  </si>
  <si>
    <t>Maximum Allowed Equipment Cost Per Day for Task 2.5.b</t>
  </si>
  <si>
    <t>Maximum Allowed Total Cost for Task 2.5.c</t>
  </si>
  <si>
    <t>Maximum Allowed Personnel Cost for Task 2.5.c</t>
  </si>
  <si>
    <t>Maximum Allowed Equipment Cost for Task 2.5.c</t>
  </si>
  <si>
    <t>Maximum Allowed Personnel Cost for Task 2.5.e</t>
  </si>
  <si>
    <t>Maximum Allowed Equipment Cost for Task 2.5.e</t>
  </si>
  <si>
    <t>Maximum Allowed Personnel Cost for Task 2.5.f</t>
  </si>
  <si>
    <t>Maximum Allowed Personnel Cost for Task 2.5.g</t>
  </si>
  <si>
    <t>Maximum Allowed Total Cost for Task 2.6.a</t>
  </si>
  <si>
    <t>Maximum Allowed Personnel Cost for Task 2.6.a</t>
  </si>
  <si>
    <t>Maximum Allowed Equipment Cost for Task 2.6.a</t>
  </si>
  <si>
    <t>Maximum Allowed Personnel Cost for Task 2.6.c</t>
  </si>
  <si>
    <t>Maximum Allowed Personnel Cost for Task 2.6.b</t>
  </si>
  <si>
    <t>Maximum Allowed Personnel Cost for Task 2.8.c</t>
  </si>
  <si>
    <t>Maximum Allowed Personnel Cost for Task 3.1.a</t>
  </si>
  <si>
    <t>Maximum Allowed Personnel Cost for Task 3.1.b</t>
  </si>
  <si>
    <t>Maximum Allowed Personnel Cost for Task 3.1.c</t>
  </si>
  <si>
    <t>(Backfilling)</t>
  </si>
  <si>
    <t>Task 1.1.f</t>
  </si>
  <si>
    <t>Maximum Allowed Total Cost for Task 1.1.f</t>
  </si>
  <si>
    <t>Maximum Allowed Personnel Cost for Task 1.1.f</t>
  </si>
  <si>
    <t>Maximum Allowed Equipment Cost Per Day for Task 1.1.f</t>
  </si>
  <si>
    <t>Task 1.4.e</t>
  </si>
  <si>
    <t>Maximum Allowed Total Cost for Task 1.4.e</t>
  </si>
  <si>
    <t>Maximum Allowed Personnel Cost for Task 1.4.e</t>
  </si>
  <si>
    <t>Maximum Allowed Equipment Cost Per Day for Task 1.4.e</t>
  </si>
  <si>
    <t>Well Development (one well)</t>
  </si>
  <si>
    <t>Well Development (4 - 6 wells)</t>
  </si>
  <si>
    <t>Task 2.1.i</t>
  </si>
  <si>
    <t>Maximum Allowed Total Cost for Task 2.1.i</t>
  </si>
  <si>
    <t>Maximum Allowed Personnel Cost for Task 2.1.i</t>
  </si>
  <si>
    <t>Maximum Allowed Equipment Cost Per Day for Task 2.1.i</t>
  </si>
  <si>
    <t>Maximum Allowed Personnel Cost for Task 3.1.d</t>
  </si>
  <si>
    <t>Maximum Allowed Personnel Cost for Task 3.3.a</t>
  </si>
  <si>
    <t>Maximum Allowed Equipment Cost Per Day for Task 3.3.c</t>
  </si>
  <si>
    <t>Maximum Allowed Personnel Cost for Task 3.3.c</t>
  </si>
  <si>
    <t>Maximum Allowed Personnel Cost for Task 3.3.e</t>
  </si>
  <si>
    <t>Maximum Allowed Equipment Cost Per Day for Task 3.3.e</t>
  </si>
  <si>
    <t>Maximum Allowed Personnel Cost for Task 3.4.a</t>
  </si>
  <si>
    <t>Maximum Allowed Equipment Cost Per Day for Task 3.4.a</t>
  </si>
  <si>
    <t>Maximum Allowed Personnel Cost for Task 3.4.b</t>
  </si>
  <si>
    <t>Maximum Allowed Equipment Cost Per Day for Task 3.4.b</t>
  </si>
  <si>
    <t>Maximum Allowed Personnel Cost for Task 3.4.c</t>
  </si>
  <si>
    <t>Maximum Allowed Equipment Cost Per Day for Task 3.4.c</t>
  </si>
  <si>
    <t>Maximum Allowed Personnel Cost for Task 3.4.d</t>
  </si>
  <si>
    <t>Maximum Allowed Personnel Cost for Task 3.4.g</t>
  </si>
  <si>
    <t>Maximum Allowed Equipment Cost Per Day for Task 3.4.g</t>
  </si>
  <si>
    <t>Maximum Allowed Personnel Cost for Task 3.5.a</t>
  </si>
  <si>
    <t>Maximum Allowed Personnel Cost for Task 3.5.b</t>
  </si>
  <si>
    <t>Maximum Allowed Personnel Cost for Task 3.6.a</t>
  </si>
  <si>
    <t>Maximum Allowed Equipment Cost Per Day for Task 3.6.a</t>
  </si>
  <si>
    <t>Maximum Allowed Personnel Cost for Task 3.7.a</t>
  </si>
  <si>
    <t>Maximum Allowed Equipment Cost Per Day for Task 3.7.a</t>
  </si>
  <si>
    <t>Maximum Allowed Personnel Cost for Task 3.8.a.1</t>
  </si>
  <si>
    <t>Maximum Allowed Personnel Cost for Task 3.8.a.3</t>
  </si>
  <si>
    <t>Maximum Allowed Equipment Cost Per Half Day for Task 3.8.a.3</t>
  </si>
  <si>
    <t>Supplies (Gloves, Isopropanol, Paper towels)</t>
  </si>
  <si>
    <t>Maximum Allowed Personnel Cost for Task 3.8.a.4</t>
  </si>
  <si>
    <t>Maximum Allowed Equipment Cost Per Full Day for Task 3.8.a.4</t>
  </si>
  <si>
    <t>Maximum Allowed Equipment Cost Per Day for Task 3.8.a.5</t>
  </si>
  <si>
    <t>Maximum Allowed Equipment Cost Per Day for Task 3.8.a.6</t>
  </si>
  <si>
    <t>Maximum Allowed Personnel Cost for Task 3.8.b.1</t>
  </si>
  <si>
    <t>Maximum Allowed Personnel Cost for Task 3.8.b.2</t>
  </si>
  <si>
    <t>Maximum Allowed Equipment Cost Per Half Day for Task 3.8.b.2</t>
  </si>
  <si>
    <t>Maximum Allowed Personnel Cost for Task 3.8.b.3</t>
  </si>
  <si>
    <t>Maximum Allowed Equipment Cost Per Full Day for Task 3.8.b.3</t>
  </si>
  <si>
    <t>Maximum Allowed Personnel Cost for Task 4.1.c</t>
  </si>
  <si>
    <t>* - The cost of drilling will be reimbursed at cost plus 15% not to exceed the published rates in the current RGD-002</t>
  </si>
  <si>
    <t>Maximum Allowed Total Cost for Task 4.4.a.1</t>
  </si>
  <si>
    <t>Maximum Allowed Personnel Cost for Task 4.4.a.1</t>
  </si>
  <si>
    <t>Maximum Allowed Total Cost for Task 4.4.a.2</t>
  </si>
  <si>
    <t>Maximum Allowed Personnel Cost for Task 4.4.a.2</t>
  </si>
  <si>
    <t>Maximum Allowed Total Cost for Task 4.4.a.3</t>
  </si>
  <si>
    <t>Maximum Allowed Personnel Cost for Task 4.4.a.3</t>
  </si>
  <si>
    <t>Maximum Allowed Total Cost for Task 4.4.a.6</t>
  </si>
  <si>
    <t>Maximum Allowed Personnel Cost for Task 4.4.a.6</t>
  </si>
  <si>
    <t>Maximum Allowed Supply Cost for Task 4.4.a.6</t>
  </si>
  <si>
    <t>Maximum Allowed Total Cost for Task 4.4.a.7</t>
  </si>
  <si>
    <t>Maximum Allowed Personnel Cost for Task 4.4.a.7</t>
  </si>
  <si>
    <t xml:space="preserve">Maximum Allowed Personnel Cost for Task 4.4.a.7 </t>
  </si>
  <si>
    <t>Maximum Allowed Supply Cost for Task 4.4.a.7</t>
  </si>
  <si>
    <t>Maximum Allowed Total Cost for Task 4.4.a.8</t>
  </si>
  <si>
    <t>Maximum Allowed Personnel Cost for Task 4.4.a.8</t>
  </si>
  <si>
    <t>Maximum Allowed Equipment Cost Per Day for Task 4.4.a.8</t>
  </si>
  <si>
    <t>Maximum Allowed Supplies Cost for Task 4.4.a.8</t>
  </si>
  <si>
    <t>Maximum Allowed Personnel Cost for Task 4.4.a.11</t>
  </si>
  <si>
    <t>Maximum Allowed Equipment Cost Per Day for Task 4.4.a.11</t>
  </si>
  <si>
    <t>Maximum Allowed Total Cost for Task 4.4.b.1</t>
  </si>
  <si>
    <t>Maximum Allowed Personnel Cost for Task 4.4.b.1</t>
  </si>
  <si>
    <t>Maximum Allowed Equipment Cost Per Day for Task 4.4.b.1</t>
  </si>
  <si>
    <t>Maximum Allowed Personnel Cost for Task 4.4.b.2</t>
  </si>
  <si>
    <t xml:space="preserve">            Maximum Allowed Personnel Cost for Task 4.4.b.7</t>
  </si>
  <si>
    <t>Maximum Allowed Personnel Cost for Task 4.4.b.6</t>
  </si>
  <si>
    <t>Maximum Allowed Cost for Task 4.4.b.5</t>
  </si>
  <si>
    <t>Maximum Allowed Personnel Cost for Task 4.4.b.4</t>
  </si>
  <si>
    <t>Maximum Allowed Personnel Cost for Task 4.4.b.3</t>
  </si>
  <si>
    <t>Maximum Allowed Total Cost for Task 4.4.c.1</t>
  </si>
  <si>
    <t>Maximum Allowed Personnel Cost for Task 4.4.c.1</t>
  </si>
  <si>
    <t>Maximum Allowed Total Cost for Task 4.4.c.2</t>
  </si>
  <si>
    <t>Maximum Allowed Personnel Cost for Task 4.4.c.2</t>
  </si>
  <si>
    <t>Maximum Allowed Equipment Cost Per Day for Task 4.4.c.2</t>
  </si>
  <si>
    <t>Maximum Allowed Personnel Cost for Task 4.4.c.3</t>
  </si>
  <si>
    <t>Maximum Allowed Equipment Cost Per Day for Task 4.4.c.3</t>
  </si>
  <si>
    <t>Maximum Allowed Total Cost for Task 4.4.c.4</t>
  </si>
  <si>
    <t>Maximum Allowed Personnel Cost for Task 4.4.c.4</t>
  </si>
  <si>
    <t>Maximum Allowed Equipment Cost Per Day for Task 4.4.c.4</t>
  </si>
  <si>
    <t>Maximum Allowed Total Cost for Task 4.4.c.6</t>
  </si>
  <si>
    <t>Maximum Allowed Personnel Cost for Task 4.4.c.6</t>
  </si>
  <si>
    <t>Maximum Allowed Equipment Cost Per Day for Task 4.4.c.6</t>
  </si>
  <si>
    <t>Maximum Allowed Personnel Cost for Task 4.4.c.7</t>
  </si>
  <si>
    <t>Maximum Allowed Personnel Cost for Task 4.4.c.8</t>
  </si>
  <si>
    <t>Maximum Allowed Equipment Cost Per Day for Task 4.4.c.8</t>
  </si>
  <si>
    <t>Maximum Allowed Total Cost for Task 4.4.c.9</t>
  </si>
  <si>
    <t>Maximum Allowed Personnel Cost for Task 4.4.c.9</t>
  </si>
  <si>
    <t>Maximum Allowed Equipment Cost Per Day for Task 4.4.c.9</t>
  </si>
  <si>
    <t>Maximum Allowed Total Cost for Task 4.4.c.10</t>
  </si>
  <si>
    <t>Maximum Allowed Personnel Cost for Task 4.4.c.10</t>
  </si>
  <si>
    <t>Maximum Allowed Equipment Cost Per Day for Task 4.4.c.10</t>
  </si>
  <si>
    <t>Maximum Allowed Total Cost for Task 4.4.c.11</t>
  </si>
  <si>
    <t>Maximum Allowed Personnel Cost for Task 4.4.c.11</t>
  </si>
  <si>
    <t>Maximum Allowed Equipment Cost Per Day for Task 4.4.c.11</t>
  </si>
  <si>
    <t>Maximum Allowed Personnel Cost for Task 4.4.c.12</t>
  </si>
  <si>
    <t>Maximum Allowed Personnel Cost for Task 4.4.c.13</t>
  </si>
  <si>
    <t>Maximum Allowed Total Cost for Task 4.4.c.14</t>
  </si>
  <si>
    <t>Maximum Allowed Personnel Cost for Task 4.4.c.14</t>
  </si>
  <si>
    <t>Maximum Allowed Equipment Cost Per Day for Task 4.4.c.14</t>
  </si>
  <si>
    <t>Maximum Allowed Personnel Cost for Task 4.4.d.1</t>
  </si>
  <si>
    <t>Maximum Allowed Equipment Cost for Task 4.4.d.1</t>
  </si>
  <si>
    <t>Maximum Allowed Personnel Cost for Task 4.4.d.2</t>
  </si>
  <si>
    <t>Maximum Allowed Personnel Cost for Task 4.4.d.3</t>
  </si>
  <si>
    <t>Maximum Allowed Personnel Cost for Task 4.4.d.4</t>
  </si>
  <si>
    <t>Maximum Allowed Personnel Cost for Task 4.4.d.5</t>
  </si>
  <si>
    <t>Maximum Allowed Equipment Cost Per Day for Task 4.4.d.5</t>
  </si>
  <si>
    <t>Maximum Allowed Personnel Cost for Task 4.4.d.7</t>
  </si>
  <si>
    <t>Maximum Allowed Personnel Cost for Task 5.1.a</t>
  </si>
  <si>
    <t>Maximum Allowed Personnel Cost for Task 5.2.b</t>
  </si>
  <si>
    <t>Personnel Cost</t>
  </si>
  <si>
    <t>Name</t>
  </si>
  <si>
    <t>Job Title</t>
  </si>
  <si>
    <t xml:space="preserve">Invoice </t>
  </si>
  <si>
    <t>Total Hours Worked</t>
  </si>
  <si>
    <t>Total Labor Costs / Hour</t>
  </si>
  <si>
    <t>Cost / Hour</t>
  </si>
  <si>
    <t>Program Task:</t>
  </si>
  <si>
    <t>Program Task #</t>
  </si>
  <si>
    <t>Maximum Cost Allowed / Hour</t>
  </si>
  <si>
    <t>Project Manager</t>
  </si>
  <si>
    <t>CAD Operator</t>
  </si>
  <si>
    <t>Equipment Cost</t>
  </si>
  <si>
    <t>Type of</t>
  </si>
  <si>
    <t>Equipment</t>
  </si>
  <si>
    <t>Invoice</t>
  </si>
  <si>
    <t>Quantity</t>
  </si>
  <si>
    <t>Cost Per Day</t>
  </si>
  <si>
    <t>Max. Allowed / Day</t>
  </si>
  <si>
    <t>Total Cost / Day</t>
  </si>
  <si>
    <t>Supplies</t>
  </si>
  <si>
    <t>Description</t>
  </si>
  <si>
    <t>Cost Per</t>
  </si>
  <si>
    <t>Max. Allowed Per</t>
  </si>
  <si>
    <t>Total Cost Per</t>
  </si>
  <si>
    <t>Decontamination of Rig and Tools</t>
  </si>
  <si>
    <t>Analysis</t>
  </si>
  <si>
    <t>Number</t>
  </si>
  <si>
    <t>Cost per Analysis</t>
  </si>
  <si>
    <t>Total</t>
  </si>
  <si>
    <t xml:space="preserve"> </t>
  </si>
  <si>
    <t>Third Man for Drilling (per hour)</t>
  </si>
  <si>
    <t>Water Tight Bolt Down Manhole</t>
  </si>
  <si>
    <t xml:space="preserve">           flush mount manhole, locks, end plug, casing, screens, and 2 man crew.</t>
  </si>
  <si>
    <t>foot</t>
  </si>
  <si>
    <t>day</t>
  </si>
  <si>
    <t>hour</t>
  </si>
  <si>
    <t>well</t>
  </si>
  <si>
    <t>split spoon</t>
  </si>
  <si>
    <t>Auger Drilling 2-inch Wells</t>
  </si>
  <si>
    <t>Air Rotary Drilling 2-inch Wells</t>
  </si>
  <si>
    <t xml:space="preserve">Well Abandonment**** </t>
  </si>
  <si>
    <t>Borings</t>
  </si>
  <si>
    <t>Drilling Cost*</t>
  </si>
  <si>
    <t>* - The cost of drilling will be reimbursed at cost plus 15% not to exceed the following rates.</t>
  </si>
  <si>
    <t>Unit</t>
  </si>
  <si>
    <t>Number of Wells Sampled</t>
  </si>
  <si>
    <t>Date</t>
  </si>
  <si>
    <t>Maximum Cost</t>
  </si>
  <si>
    <t>Total Cost</t>
  </si>
  <si>
    <t>Technician</t>
  </si>
  <si>
    <t xml:space="preserve">Sub-Total </t>
  </si>
  <si>
    <t>Number of Analysis</t>
  </si>
  <si>
    <t>of Days</t>
  </si>
  <si>
    <t>Allowed / Day</t>
  </si>
  <si>
    <t>Allowed</t>
  </si>
  <si>
    <t>Vapor Monitoring</t>
  </si>
  <si>
    <t>Well Abandonment</t>
  </si>
  <si>
    <t>Personnel</t>
  </si>
  <si>
    <t>Standby Time Not Due to the Driller</t>
  </si>
  <si>
    <t>Bailers</t>
  </si>
  <si>
    <t>Centralizers-stainless steel 2-inch</t>
  </si>
  <si>
    <t>Concrete penetration</t>
  </si>
  <si>
    <t>Removal of manhole cover and well pad</t>
  </si>
  <si>
    <t>hole</t>
  </si>
  <si>
    <t>Soil sample liners</t>
  </si>
  <si>
    <t>Bentonite (50 lb bag)</t>
  </si>
  <si>
    <t>bag</t>
  </si>
  <si>
    <t>each</t>
  </si>
  <si>
    <t>Method 8260B</t>
  </si>
  <si>
    <t>Method 8270C - PAH</t>
  </si>
  <si>
    <t>Overexcavation</t>
  </si>
  <si>
    <t>Task 1.1.a</t>
  </si>
  <si>
    <t>Type of Equipment</t>
  </si>
  <si>
    <t>Number of Days</t>
  </si>
  <si>
    <t>Task 1.1.c</t>
  </si>
  <si>
    <t>Task 1.1.d</t>
  </si>
  <si>
    <t>Analytical Method</t>
  </si>
  <si>
    <t>Method TN EPH</t>
  </si>
  <si>
    <t>Groundwater/Free Product Removal</t>
  </si>
  <si>
    <t>Task 1.2.a</t>
  </si>
  <si>
    <t>Number of Hours</t>
  </si>
  <si>
    <t>Task 1.2.c</t>
  </si>
  <si>
    <t>Task 1.2.d</t>
  </si>
  <si>
    <t>Task 1.3.a.1</t>
  </si>
  <si>
    <t>Backhoe</t>
  </si>
  <si>
    <t>Task 1.3.a.2</t>
  </si>
  <si>
    <t>Task 1.3.a.3</t>
  </si>
  <si>
    <t>Task 1.3.a.4</t>
  </si>
  <si>
    <t>Task 1.3.a.5</t>
  </si>
  <si>
    <t>Hauling &amp; Soil Disposal by Landfilling</t>
  </si>
  <si>
    <t>Task 1.3.b.1</t>
  </si>
  <si>
    <t>Maximum Allowed Personnel Cost For Task 1.3.b.1</t>
  </si>
  <si>
    <t>Task 1.3.b.4</t>
  </si>
  <si>
    <t>Task 1.3.c.1</t>
  </si>
  <si>
    <t>Hauling &amp; Soil Disposal by Landfarming</t>
  </si>
  <si>
    <t>Task 1.4.d</t>
  </si>
  <si>
    <t>Interceptor/Recovery Trench Installation</t>
  </si>
  <si>
    <t>Task 2.1.a.</t>
  </si>
  <si>
    <t>Task 2.1.c</t>
  </si>
  <si>
    <t>Task 2.1.d</t>
  </si>
  <si>
    <t>Task 2.2.a</t>
  </si>
  <si>
    <t>Task 2.2.f</t>
  </si>
  <si>
    <t>Task 2.2.g</t>
  </si>
  <si>
    <t>Task 2.2.h</t>
  </si>
  <si>
    <t>Task 2.3.a</t>
  </si>
  <si>
    <t>Task 2.4.a</t>
  </si>
  <si>
    <t>Task 2.4.c</t>
  </si>
  <si>
    <t>Task 2.4.d</t>
  </si>
  <si>
    <t>Task 2.4.f</t>
  </si>
  <si>
    <t>Task 2.5.a</t>
  </si>
  <si>
    <t>Task 2.5.b</t>
  </si>
  <si>
    <t>Task 2.5.c</t>
  </si>
  <si>
    <t>Task 2.5.e</t>
  </si>
  <si>
    <t>Task 2.5.f</t>
  </si>
  <si>
    <t>Task 2.5.g</t>
  </si>
  <si>
    <t>Task 2.6.a</t>
  </si>
  <si>
    <t>Task 2.6.b</t>
  </si>
  <si>
    <t>Task 2.6.c</t>
  </si>
  <si>
    <t>Task 5.1.a</t>
  </si>
  <si>
    <t>Maximum Cost Allowed / Analysis</t>
  </si>
  <si>
    <t>(TGD - 009 sampling)</t>
  </si>
  <si>
    <t>(Drums)</t>
  </si>
  <si>
    <t>(Scheduling)</t>
  </si>
  <si>
    <t>TRBCA Closure Process</t>
  </si>
  <si>
    <t>Task 1.4.b</t>
  </si>
  <si>
    <t>Drilling</t>
  </si>
  <si>
    <t>of Samples</t>
  </si>
  <si>
    <t>Soil Treatment - Aeration</t>
  </si>
  <si>
    <t xml:space="preserve">Number </t>
  </si>
  <si>
    <t>Cost per Unit</t>
  </si>
  <si>
    <t>Maximum Cost Allowed / Unit</t>
  </si>
  <si>
    <t>Drum</t>
  </si>
  <si>
    <t>Secretary</t>
  </si>
  <si>
    <t>Trackhoe</t>
  </si>
  <si>
    <t>Cost per Day</t>
  </si>
  <si>
    <t>Task 2.1.g</t>
  </si>
  <si>
    <t>Vacuum Truck with Driver</t>
  </si>
  <si>
    <t>Number of Units</t>
  </si>
  <si>
    <t>Passive Skimmer</t>
  </si>
  <si>
    <t>Surveyor</t>
  </si>
  <si>
    <t>General Laborer</t>
  </si>
  <si>
    <t>(Scheduling Drilling)</t>
  </si>
  <si>
    <t>(Supervision of Fieldwork)</t>
  </si>
  <si>
    <t>(Drilling)</t>
  </si>
  <si>
    <t>Task 1.1.b</t>
  </si>
  <si>
    <t>of Miles</t>
  </si>
  <si>
    <t xml:space="preserve">Maximum Cost </t>
  </si>
  <si>
    <t>/mile</t>
  </si>
  <si>
    <t>(Disposal)</t>
  </si>
  <si>
    <t>Task 1.2.e</t>
  </si>
  <si>
    <t>/gallon</t>
  </si>
  <si>
    <t>Cost per</t>
  </si>
  <si>
    <t xml:space="preserve"> Mile</t>
  </si>
  <si>
    <t xml:space="preserve">Cost per </t>
  </si>
  <si>
    <t>Ton</t>
  </si>
  <si>
    <t>(Transportation)</t>
  </si>
  <si>
    <t>Number of</t>
  </si>
  <si>
    <t>Task 1.3.b.3</t>
  </si>
  <si>
    <t>of ton</t>
  </si>
  <si>
    <t>Task 1.4.a</t>
  </si>
  <si>
    <t>Task 1.3.c.2</t>
  </si>
  <si>
    <t>Task 1.3.c.3</t>
  </si>
  <si>
    <t>Task 1.4.c</t>
  </si>
  <si>
    <t>Task 1.4.f</t>
  </si>
  <si>
    <t>Task 1.4.g</t>
  </si>
  <si>
    <t>Task 1.4.h</t>
  </si>
  <si>
    <t>Task 1.2.b</t>
  </si>
  <si>
    <t>of Gallons</t>
  </si>
  <si>
    <t>Gallon/Drum</t>
  </si>
  <si>
    <t>Contaminated groundwater</t>
  </si>
  <si>
    <t>Contaminated groundwater/FP in drum(s)</t>
  </si>
  <si>
    <t>Free Product (FP)</t>
  </si>
  <si>
    <t>Task 1.4.j</t>
  </si>
  <si>
    <t>Task 1.4.i</t>
  </si>
  <si>
    <t>Transportation</t>
  </si>
  <si>
    <t>Task 2.1.b</t>
  </si>
  <si>
    <t>Task 2.1.f</t>
  </si>
  <si>
    <t>Square foot</t>
  </si>
  <si>
    <t>Asphalt</t>
  </si>
  <si>
    <t>Concrete</t>
  </si>
  <si>
    <t>Task 2.2.b</t>
  </si>
  <si>
    <t>(POTW sampling)</t>
  </si>
  <si>
    <t>Task 2.3.b</t>
  </si>
  <si>
    <t>Task 2.4.b</t>
  </si>
  <si>
    <t>Task 2.4.e</t>
  </si>
  <si>
    <t>Task 2.5.d</t>
  </si>
  <si>
    <t>System Test</t>
  </si>
  <si>
    <t>Test</t>
  </si>
  <si>
    <t>/Test</t>
  </si>
  <si>
    <t>of Tests</t>
  </si>
  <si>
    <t>Type of System Test</t>
  </si>
  <si>
    <t>Task 3.1.a</t>
  </si>
  <si>
    <t>Task 3.1.b</t>
  </si>
  <si>
    <t>Task 3.1.c</t>
  </si>
  <si>
    <t>Task 3.3.a</t>
  </si>
  <si>
    <t>Direct Push unit</t>
  </si>
  <si>
    <t>Auger Type Drilling Rig</t>
  </si>
  <si>
    <t>Air Rotary Type Drilling Rig</t>
  </si>
  <si>
    <t>Task 3.3.b</t>
  </si>
  <si>
    <t>Task 3.3.c</t>
  </si>
  <si>
    <t>Task 3.5.a</t>
  </si>
  <si>
    <t>Task 3.5.b</t>
  </si>
  <si>
    <t>Soil Gas Survey</t>
  </si>
  <si>
    <t>Task 3.8.a.2</t>
  </si>
  <si>
    <t>Task 3.8.a.3</t>
  </si>
  <si>
    <t>Task 3.8.a.4</t>
  </si>
  <si>
    <t>(Scheduling with Direct Push Technology)</t>
  </si>
  <si>
    <t>Task 3.8.b.1</t>
  </si>
  <si>
    <t>Task 3.8.a.1</t>
  </si>
  <si>
    <t>Task 3.8.b.2</t>
  </si>
  <si>
    <t>4.1.a Risk Reduction</t>
  </si>
  <si>
    <t>4.3 Engineering Controls</t>
  </si>
  <si>
    <t>Task 4.4.a.3</t>
  </si>
  <si>
    <t>Task 4.4.b.1</t>
  </si>
  <si>
    <t>Task 4.4.b.2</t>
  </si>
  <si>
    <t>(Evaluation Meeting)</t>
  </si>
  <si>
    <t>Task 4.4.b.3</t>
  </si>
  <si>
    <t>Task 4.4.c.4</t>
  </si>
  <si>
    <t>Task 4.4.d.1</t>
  </si>
  <si>
    <t>Task 4.4.d.2</t>
  </si>
  <si>
    <t>Task 4.4.d.3</t>
  </si>
  <si>
    <t>(Supervision of Abandonment)</t>
  </si>
  <si>
    <t>Task 5.1.b</t>
  </si>
  <si>
    <t>Task 5.2.a</t>
  </si>
  <si>
    <t>Task 5.2.b</t>
  </si>
  <si>
    <t>Site Restoration</t>
  </si>
  <si>
    <t>Task 5.2.c</t>
  </si>
  <si>
    <t>Method 1311 - TCLP</t>
  </si>
  <si>
    <t>Method 8270C - SIM or 8310</t>
  </si>
  <si>
    <t>Method 160.2</t>
  </si>
  <si>
    <t>Direct push unit - Full day</t>
  </si>
  <si>
    <t>Direct push unit - Half day</t>
  </si>
  <si>
    <t>Soil gas survey sample train (Nylon)</t>
  </si>
  <si>
    <t>Expendable probe points</t>
  </si>
  <si>
    <t>Split Spoon Sampling (ASTM-D1586)</t>
  </si>
  <si>
    <t>Continuous sampling (5 foot sample)</t>
  </si>
  <si>
    <t>Task 3.4.e</t>
  </si>
  <si>
    <t>Sampling</t>
  </si>
  <si>
    <t>Grass seed</t>
  </si>
  <si>
    <t>Task 2.1.e</t>
  </si>
  <si>
    <t>Task 2.2.c</t>
  </si>
  <si>
    <t>Task 2.2.d</t>
  </si>
  <si>
    <t>Task 2.2.e</t>
  </si>
  <si>
    <t>of Gals</t>
  </si>
  <si>
    <t>Per Gal</t>
  </si>
  <si>
    <t>MEME Fitting/Safety Equipment</t>
  </si>
  <si>
    <t>Task 2.4.g</t>
  </si>
  <si>
    <t>Sr. Technician</t>
  </si>
  <si>
    <t xml:space="preserve">Corrective Action </t>
  </si>
  <si>
    <t>(Routine O&amp;M)</t>
  </si>
  <si>
    <t>Task 4.4.c.8</t>
  </si>
  <si>
    <t>Task 4.4.c.9</t>
  </si>
  <si>
    <t>Task 1.1.e</t>
  </si>
  <si>
    <t>UST System Closure</t>
  </si>
  <si>
    <t>6.0 Task Number</t>
  </si>
  <si>
    <t>Applications/Proposals/Reports/Submittals</t>
  </si>
  <si>
    <t>TRBCA Closure Report</t>
  </si>
  <si>
    <t>Soil Stockpile Sampling Report (TGD-005)</t>
  </si>
  <si>
    <t>Overexcavation Report</t>
  </si>
  <si>
    <t>Application to Treat Petroleum Contaminated Soil (TGD-009)</t>
  </si>
  <si>
    <t>Soil Treatment and Disposal Report</t>
  </si>
  <si>
    <t xml:space="preserve">Hazard Notification Report    </t>
  </si>
  <si>
    <t>Site Check Report (TGD-012)</t>
  </si>
  <si>
    <t>Initial Response and Hazard Management Report (IRHMR)</t>
  </si>
  <si>
    <t>Hazard Management Report</t>
  </si>
  <si>
    <t>Mobile Enhanced Multi-phase Extraction (MEME) (TGD-016)</t>
  </si>
  <si>
    <t>Application to Perform MEME</t>
  </si>
  <si>
    <t>Free Product Removal</t>
  </si>
  <si>
    <t>Free Product Investigation Report</t>
  </si>
  <si>
    <t>Free Product Removal Plan</t>
  </si>
  <si>
    <t>Initial Site Characterization Report</t>
  </si>
  <si>
    <t>Additional Monitoring Well Installation Proposal</t>
  </si>
  <si>
    <t>Additional Monitoring Well Installation Report</t>
  </si>
  <si>
    <t>Exposure Assessment Report (TGD-017)</t>
  </si>
  <si>
    <t>Additional Remediation and/or Risk Management Response Submittal</t>
  </si>
  <si>
    <t>Additional Remediation and/or Risk Management Evaluation – with Division approval</t>
  </si>
  <si>
    <t>Soil Gas Survey (TGD-018)</t>
  </si>
  <si>
    <t>Soil Gas Survey Application</t>
  </si>
  <si>
    <t>Soil Gas Survey Report</t>
  </si>
  <si>
    <t>Source Removal (Overexcavation)</t>
  </si>
  <si>
    <t>Source Removal Proposal</t>
  </si>
  <si>
    <t>Source Removal Report</t>
  </si>
  <si>
    <t>Risk Reduction</t>
  </si>
  <si>
    <t>Risk Reduction Proposal</t>
  </si>
  <si>
    <t>Risk Reduction Report</t>
  </si>
  <si>
    <t>Institutional Controls</t>
  </si>
  <si>
    <t>Institutional Control Proposal</t>
  </si>
  <si>
    <t>Institutional Control Report</t>
  </si>
  <si>
    <t>Engineering Controls</t>
  </si>
  <si>
    <t>Engineering Control Proposal</t>
  </si>
  <si>
    <t>Engineering Control Report</t>
  </si>
  <si>
    <t xml:space="preserve">Corrective Action Plan (CAP) </t>
  </si>
  <si>
    <t>Permit Applications and Discharge Monitoring Reports</t>
  </si>
  <si>
    <t>NPDES Permit Application</t>
  </si>
  <si>
    <t>Discharge Monitoring Report (DMR)</t>
  </si>
  <si>
    <t>POTW Application</t>
  </si>
  <si>
    <t>POTW Report</t>
  </si>
  <si>
    <t>Air Exceedance Report</t>
  </si>
  <si>
    <t>Annual Air Emissions Report</t>
  </si>
  <si>
    <t>Monitoring Well Maintenance Fee – no markup (Shelby County)</t>
  </si>
  <si>
    <t>Class V Underground Injection Well Application (TGD-003)</t>
  </si>
  <si>
    <t>Monitoring Well Permit – no markup (Shelby County)</t>
  </si>
  <si>
    <t>Right-of-way Bond – no markup</t>
  </si>
  <si>
    <t>Miscellaneous Application/Proposals/Reports/Submittals</t>
  </si>
  <si>
    <t>Field Work Notification</t>
  </si>
  <si>
    <t>Boring Log Installation submittal</t>
  </si>
  <si>
    <t>Public Notice of Corrective Action</t>
  </si>
  <si>
    <t>Corrective Action System Deactivation Report</t>
  </si>
  <si>
    <t>Monitoring Well Abandonment Report</t>
  </si>
  <si>
    <t>Method 6010/3050 - Metals</t>
  </si>
  <si>
    <t>Maximum Cost Allowed / Day</t>
  </si>
  <si>
    <t>Gallon</t>
  </si>
  <si>
    <t>Max. Allowed / Day or Item</t>
  </si>
  <si>
    <t>Total Cost / Day or Item</t>
  </si>
  <si>
    <t>Cost Per Day or  Item</t>
  </si>
  <si>
    <t>Tons</t>
  </si>
  <si>
    <t>tons</t>
  </si>
  <si>
    <t>foot**</t>
  </si>
  <si>
    <t>boring***</t>
  </si>
  <si>
    <t>day****</t>
  </si>
  <si>
    <t xml:space="preserve">** - Price per foot includes drill rig and setup fee, installation, development, sand, bentonite, cement, </t>
  </si>
  <si>
    <t>of Drums</t>
  </si>
  <si>
    <t>Bailer</t>
  </si>
  <si>
    <t>Task 4.4.c.1</t>
  </si>
  <si>
    <t>Task 4.4.c.6</t>
  </si>
  <si>
    <t>Task 4.4.c.7</t>
  </si>
  <si>
    <t>Well Abandonment**</t>
  </si>
  <si>
    <t>Cost / Each</t>
  </si>
  <si>
    <t>Type of Activity</t>
  </si>
  <si>
    <t>Cost</t>
  </si>
  <si>
    <t>Task 4.4.d.4</t>
  </si>
  <si>
    <t>Skid steer loader (bobcat)</t>
  </si>
  <si>
    <t>Pavement/concrete breaker for bobcat</t>
  </si>
  <si>
    <t>Task 4.4.d.5</t>
  </si>
  <si>
    <t>(Deactivation)</t>
  </si>
  <si>
    <t>Corrective Action System  Closure</t>
  </si>
  <si>
    <t>(Drum Disposal)</t>
  </si>
  <si>
    <t>(Permit-Utility Termination)</t>
  </si>
  <si>
    <t>Corrective Action System Closure</t>
  </si>
  <si>
    <t xml:space="preserve">Corrective Action System Closure </t>
  </si>
  <si>
    <t>Task 4.4.d.6</t>
  </si>
  <si>
    <t>Skid steer loader with concrete breaker</t>
  </si>
  <si>
    <t>Impacted Drinking Water Management (TGD-019)</t>
  </si>
  <si>
    <t>Impacted Drinking Water - Hazard Management Report (TGD-019)</t>
  </si>
  <si>
    <t>Petroleum Vapor Impact Management (TGD-020)</t>
  </si>
  <si>
    <t>Petroleum Vapor Impact - Hazard Management Report (TGD-020)</t>
  </si>
  <si>
    <t>Impacted Drinking Water Supply Temporary Response – Proposal</t>
  </si>
  <si>
    <t>Impacted Drinking Water Supply Permanent Response – Proposal</t>
  </si>
  <si>
    <t>Response to Petroleum Vapor Impact Permanent  Response - Proposal</t>
  </si>
  <si>
    <t>Response to Petroleum Vapor Impact Temporary Response - Proposal</t>
  </si>
  <si>
    <t>MEME Personnel</t>
  </si>
  <si>
    <t>Health and Safety Plan (if not submitted with IRHMR)</t>
  </si>
  <si>
    <t>24 hr MEME Report</t>
  </si>
  <si>
    <t>Free Product - Hazard Management Report</t>
  </si>
  <si>
    <t>Free Product Investigation Plan</t>
  </si>
  <si>
    <t>Barricades</t>
  </si>
  <si>
    <t>one way miles</t>
  </si>
  <si>
    <t>of sq. ft.</t>
  </si>
  <si>
    <t>Activity</t>
  </si>
  <si>
    <t>8 hr MEME Report</t>
  </si>
  <si>
    <t>(Laboratory Services)</t>
  </si>
  <si>
    <t>Removal GW/FP</t>
  </si>
  <si>
    <t>(Vacuum Truck)</t>
  </si>
  <si>
    <t>(Hauling)</t>
  </si>
  <si>
    <t>Interceptor/Recovery Trench</t>
  </si>
  <si>
    <t>(Installation)</t>
  </si>
  <si>
    <t>Interceptor Recovery Trench</t>
  </si>
  <si>
    <t>MEME</t>
  </si>
  <si>
    <t>(Project Setup)</t>
  </si>
  <si>
    <t>(8-hr MEME)</t>
  </si>
  <si>
    <t>FP Recovery - Surface Water</t>
  </si>
  <si>
    <t>Continuous FP Removal</t>
  </si>
  <si>
    <t>Project Management</t>
  </si>
  <si>
    <t>(Site Reconnaissance)</t>
  </si>
  <si>
    <t>Task 3.2.a</t>
  </si>
  <si>
    <t>(Cost)</t>
  </si>
  <si>
    <t>(Supervision of field work)</t>
  </si>
  <si>
    <t>(Ground Water)</t>
  </si>
  <si>
    <t>(Water Supply Well)</t>
  </si>
  <si>
    <t>(Surface Water)</t>
  </si>
  <si>
    <t>Receptor and Water Use Survey</t>
  </si>
  <si>
    <t>(Receptor Survey)</t>
  </si>
  <si>
    <t>(Water Use and Karst Survey)</t>
  </si>
  <si>
    <t>Task 3.6.a</t>
  </si>
  <si>
    <t>Site Survey</t>
  </si>
  <si>
    <t>(Survey by Professional Surveyor)</t>
  </si>
  <si>
    <t>Task 3.7.a</t>
  </si>
  <si>
    <t>Corrective Action</t>
  </si>
  <si>
    <t>(Soil Sampling)</t>
  </si>
  <si>
    <t>Task 4.4.c.10</t>
  </si>
  <si>
    <t>Task 4.4.c.11</t>
  </si>
  <si>
    <t>Task 4.4.b.4</t>
  </si>
  <si>
    <t>Task 4.4.c.5</t>
  </si>
  <si>
    <t>(Land and Receptor Monitoring)</t>
  </si>
  <si>
    <t>(Water and/or Free Product Drum Disposal )</t>
  </si>
  <si>
    <t>(Soil Drum Disposal)</t>
  </si>
  <si>
    <t>Task 4.4.c.13</t>
  </si>
  <si>
    <t>Task 4.4.c.3</t>
  </si>
  <si>
    <t>(Water Supply Well Sampling)</t>
  </si>
  <si>
    <t>Task 4.4.c.2</t>
  </si>
  <si>
    <t>(Surface Water Sampling)</t>
  </si>
  <si>
    <t>Auger drilling 2-inch wells**</t>
  </si>
  <si>
    <t>Auger drilling 4-inch wells**</t>
  </si>
  <si>
    <t>1.25" Flexible tubing (per ft)</t>
  </si>
  <si>
    <t>Method LC50</t>
  </si>
  <si>
    <t>Postage</t>
  </si>
  <si>
    <t xml:space="preserve">*Crane preferred, but if not feasible then forklift may be used with Division approval. </t>
  </si>
  <si>
    <t xml:space="preserve">     Either/or but not both. Only one can be claimed for reimbursement.</t>
  </si>
  <si>
    <t>Task 4.4.b.8</t>
  </si>
  <si>
    <t>(Annual Routine O&amp;M)</t>
  </si>
  <si>
    <t>Maximum Allowed Total Cost for Task 4.4.b.8</t>
  </si>
  <si>
    <t>Eng. / Geo. / Sr. Env. Spec.</t>
  </si>
  <si>
    <t>Maximum Allowed Personnel Cost for Task 4.4.b.8</t>
  </si>
  <si>
    <t>performed by a CAS Specialist. The 2nd person must bill as a Technician even if CAS Specialist certified.</t>
  </si>
  <si>
    <t>Maximum Allowed Equipment Cost Per Day for Task 4.4.b.8</t>
  </si>
  <si>
    <t>Sampling (MEME)</t>
  </si>
  <si>
    <t>Task 2.4.h</t>
  </si>
  <si>
    <t>Supplies (Paper towels, gloves, etc.)</t>
  </si>
  <si>
    <t>Annual O&amp;M Kit*</t>
  </si>
  <si>
    <t xml:space="preserve">* Kit includes AOS replacement filter element, Inlet filter replacement filter element, </t>
  </si>
  <si>
    <t xml:space="preserve">2 Mechanical seal kits for CT10 transfer pumps for PLASTIC impellers, 2 Paper gaskets for CT10 transfer pump housing, </t>
  </si>
  <si>
    <r>
      <t xml:space="preserve">Maximum cost is </t>
    </r>
    <r>
      <rPr>
        <sz val="10"/>
        <rFont val="Times"/>
        <family val="1"/>
      </rPr>
      <t xml:space="preserve">$2,500 without an approved cost proposal.  With an approved cost proposal, the </t>
    </r>
    <r>
      <rPr>
        <sz val="10"/>
        <rFont val="Times New Roman"/>
        <family val="1"/>
      </rPr>
      <t>maximum cost is equal to the cost of the bid, and change orders if applicable, submitted to the Division and approved in writing.</t>
    </r>
  </si>
  <si>
    <r>
      <t>(Servicing P</t>
    </r>
    <r>
      <rPr>
        <sz val="10"/>
        <color indexed="8"/>
        <rFont val="Times New Roman"/>
        <family val="1"/>
      </rPr>
      <t>assive S</t>
    </r>
    <r>
      <rPr>
        <sz val="10"/>
        <rFont val="Times New Roman"/>
        <family val="1"/>
      </rPr>
      <t>kimmer)</t>
    </r>
  </si>
  <si>
    <r>
      <t>(Installation of P</t>
    </r>
    <r>
      <rPr>
        <sz val="10"/>
        <color indexed="8"/>
        <rFont val="Times New Roman"/>
        <family val="1"/>
      </rPr>
      <t>assive S</t>
    </r>
    <r>
      <rPr>
        <sz val="10"/>
        <rFont val="Times New Roman"/>
        <family val="1"/>
      </rPr>
      <t>kimmer)</t>
    </r>
  </si>
  <si>
    <r>
      <t>(Purchasing of Passive Skimmer</t>
    </r>
    <r>
      <rPr>
        <sz val="10"/>
        <rFont val="Times New Roman"/>
        <family val="1"/>
      </rPr>
      <t>)</t>
    </r>
  </si>
  <si>
    <r>
      <t>1 yd</t>
    </r>
    <r>
      <rPr>
        <vertAlign val="superscript"/>
        <sz val="10"/>
        <rFont val="Times New Roman"/>
        <family val="1"/>
      </rPr>
      <t>3</t>
    </r>
    <r>
      <rPr>
        <sz val="10"/>
        <rFont val="Times New Roman"/>
        <family val="1"/>
      </rPr>
      <t xml:space="preserve"> Trackhoe</t>
    </r>
  </si>
  <si>
    <r>
      <t xml:space="preserve">*2 people allowed for this task. </t>
    </r>
    <r>
      <rPr>
        <b/>
        <sz val="10"/>
        <rFont val="Times New Roman"/>
        <family val="1"/>
      </rPr>
      <t xml:space="preserve">Effective 1/02/12 all work conducted on state owned systems must be </t>
    </r>
  </si>
  <si>
    <t>PID / FID*</t>
  </si>
  <si>
    <r>
      <t>Eng. / Geo. /</t>
    </r>
    <r>
      <rPr>
        <sz val="10"/>
        <rFont val="Times New Roman"/>
        <family val="1"/>
      </rPr>
      <t>Sr. Env. Spec.</t>
    </r>
  </si>
  <si>
    <r>
      <rPr>
        <sz val="10"/>
        <rFont val="Times New Roman"/>
        <family val="1"/>
      </rPr>
      <t>PID / FID*</t>
    </r>
  </si>
  <si>
    <r>
      <t xml:space="preserve">Eng. / Geo. / </t>
    </r>
    <r>
      <rPr>
        <sz val="10"/>
        <rFont val="Times New Roman"/>
        <family val="1"/>
      </rPr>
      <t>Sr. Env. Spec.</t>
    </r>
  </si>
  <si>
    <r>
      <t>(</t>
    </r>
    <r>
      <rPr>
        <sz val="10"/>
        <rFont val="Times New Roman"/>
        <family val="1"/>
      </rPr>
      <t>Soil Disposal)</t>
    </r>
  </si>
  <si>
    <r>
      <t>Eng. / Geo. /</t>
    </r>
    <r>
      <rPr>
        <sz val="10"/>
        <rFont val="Times New Roman"/>
        <family val="1"/>
      </rPr>
      <t xml:space="preserve"> Sr.  Env. Spec.</t>
    </r>
  </si>
  <si>
    <r>
      <t>(</t>
    </r>
    <r>
      <rPr>
        <sz val="10"/>
        <rFont val="Times New Roman"/>
        <family val="1"/>
      </rPr>
      <t>Grant of Access)</t>
    </r>
  </si>
  <si>
    <r>
      <t xml:space="preserve">*Either/or but not both. </t>
    </r>
    <r>
      <rPr>
        <b/>
        <sz val="10"/>
        <rFont val="Times New Roman"/>
        <family val="1"/>
      </rPr>
      <t>Effective 1/02/12 all work conducted on state owned systems shall be performed by a CAS Specialist</t>
    </r>
  </si>
  <si>
    <r>
      <t>Supplies (</t>
    </r>
    <r>
      <rPr>
        <sz val="10"/>
        <rFont val="Times New Roman"/>
        <family val="1"/>
      </rPr>
      <t>Rydlyme, paper towels, gloves, etc.)</t>
    </r>
  </si>
  <si>
    <r>
      <t>*Either/or but not both.</t>
    </r>
    <r>
      <rPr>
        <b/>
        <sz val="10"/>
        <rFont val="Times New Roman"/>
        <family val="1"/>
      </rPr>
      <t xml:space="preserve"> Effective 1/02/12 all work conducted on state owned systems shall be performed by a CAS Specialist</t>
    </r>
  </si>
  <si>
    <r>
      <t>Method I</t>
    </r>
    <r>
      <rPr>
        <sz val="10"/>
        <rFont val="Times New Roman"/>
        <family val="1"/>
      </rPr>
      <t>C25</t>
    </r>
  </si>
  <si>
    <t>FID or PID **</t>
  </si>
  <si>
    <t>Sample Train Supplies</t>
  </si>
  <si>
    <t>SUMMA Canister*</t>
  </si>
  <si>
    <t>Air flow regulator*</t>
  </si>
  <si>
    <t>SUMMA canister*</t>
  </si>
  <si>
    <t>*Allows for 2 spare SUMMA canisters and 2 spare air flow regulators</t>
  </si>
  <si>
    <t>Task 2.4.i</t>
  </si>
  <si>
    <t>Maximum Allowed Personnel Cost for Task 2.4.i</t>
  </si>
  <si>
    <t>SUMMA Canister**</t>
  </si>
  <si>
    <t>Air flow regulator**</t>
  </si>
  <si>
    <t>**Allows for 2 spare SUMMA canisters and 2 spare air flow regulators</t>
  </si>
  <si>
    <t>Shipping (at cost)</t>
  </si>
  <si>
    <t>4.4.a.13 Disposal of CAS site debris</t>
  </si>
  <si>
    <t>Maximum cost is equal to the itemized costs in other sections of RGD-002 (i.e. landfill costs, hauling, etc.) or the cost of the bid, and change orders if applicable, submitted to the Division and approved in writing.</t>
  </si>
  <si>
    <t>Lubricating grease</t>
  </si>
  <si>
    <r>
      <t xml:space="preserve">*Either/or but not both. </t>
    </r>
    <r>
      <rPr>
        <b/>
        <sz val="10"/>
        <rFont val="Times New Roman"/>
        <family val="1"/>
      </rPr>
      <t>Effective 1/02/14 all CAS deactivation conducted on state owned system shall be performed by a CAS Specialist</t>
    </r>
  </si>
  <si>
    <t>Heavy Equipment Operator</t>
  </si>
  <si>
    <t>(Reactivation)</t>
  </si>
  <si>
    <t>Task 4.4.d.8</t>
  </si>
  <si>
    <t>Maximum Allowed Personnel Cost for Task 4.4.d.8</t>
  </si>
  <si>
    <t>Maximum Allowed Equipment Cost for Task 4.4.d.8</t>
  </si>
  <si>
    <r>
      <t xml:space="preserve">*Either/or but not both. </t>
    </r>
    <r>
      <rPr>
        <b/>
        <sz val="10"/>
        <rFont val="Times New Roman"/>
        <family val="1"/>
      </rPr>
      <t>Effective 1/02/14 all CAS reactivation conducted on state owned system shall be performed by a CAS Specialist</t>
    </r>
  </si>
  <si>
    <t>5 gallons liquid ring pump oil</t>
  </si>
  <si>
    <t>Bag filters</t>
  </si>
  <si>
    <t xml:space="preserve">** - Price per foot includes drill rig and setup fee, installation, sand, bentonite, cement, </t>
  </si>
  <si>
    <t>Poly tank******</t>
  </si>
  <si>
    <t>Trailer*******</t>
  </si>
  <si>
    <t xml:space="preserve">           flush mount manhole, locks, end plug, casing, screens, and 2 man crew</t>
  </si>
  <si>
    <t>Location</t>
  </si>
  <si>
    <t>Onsite</t>
  </si>
  <si>
    <t>Office</t>
  </si>
  <si>
    <t>Travel</t>
  </si>
  <si>
    <t>Mile</t>
  </si>
  <si>
    <t>miles</t>
  </si>
  <si>
    <t>Office / Onsite</t>
  </si>
  <si>
    <t xml:space="preserve">Office </t>
  </si>
  <si>
    <t>Trailer******</t>
  </si>
  <si>
    <t>****** - Only 1/day allowed if no water is available at site</t>
  </si>
  <si>
    <t>(Wet Test, Prediagnostic Testing of system)</t>
  </si>
  <si>
    <t>(To/From) / Ton</t>
  </si>
  <si>
    <r>
      <t>Excavat</t>
    </r>
    <r>
      <rPr>
        <sz val="10"/>
        <rFont val="Times New Roman"/>
        <family val="1"/>
      </rPr>
      <t>ing equipment</t>
    </r>
  </si>
  <si>
    <t>Task 4.4.d.9</t>
  </si>
  <si>
    <t>(Decommissioning of  an Unusable CA System)</t>
  </si>
  <si>
    <t>(Removal of Concrete Pad for a CA System Sent for Refurbishment)</t>
  </si>
  <si>
    <t>(Oversight of CA System Pickup)</t>
  </si>
  <si>
    <t>Truck Driver</t>
  </si>
  <si>
    <t>Note this task is to be conducted at the request of the property owner (documentation required) and in conjunction with Task 4.4.d.7 or 5.2.c.  Travel time, mileage, lodging and per diem costs will not be reimbursed for this Task.</t>
  </si>
  <si>
    <t>*Either/or may be used but  reimbursement will only be for the actual instrument used (PID = $89/day)</t>
  </si>
  <si>
    <t>Soil Disposal by Landfilling</t>
  </si>
  <si>
    <t>Hauling for Disposal by Landfarming</t>
  </si>
  <si>
    <r>
      <t>Soil Disposal by Landf</t>
    </r>
    <r>
      <rPr>
        <sz val="10"/>
        <rFont val="Times New Roman"/>
        <family val="1"/>
      </rPr>
      <t>arming</t>
    </r>
  </si>
  <si>
    <t>** Either/or but not both--- FID $105.00 or PID $89.00</t>
  </si>
  <si>
    <t>(Disposal GW/FP)</t>
  </si>
  <si>
    <t>Bobcat* or backhoe</t>
  </si>
  <si>
    <t>*Bobcat $188.00</t>
  </si>
  <si>
    <t>*cost plus 5%</t>
  </si>
  <si>
    <t>Contaminated soil *</t>
  </si>
  <si>
    <t>CAP Soil Contamination Only</t>
  </si>
  <si>
    <t>CAP with Ground Water Contamination</t>
  </si>
  <si>
    <t>Disposal of Drums</t>
  </si>
  <si>
    <t>Dump truck (2 @ 10 hours x $78.00/hr)</t>
  </si>
  <si>
    <t>( Disposal GW/FP)</t>
  </si>
  <si>
    <t xml:space="preserve">Supplies </t>
  </si>
  <si>
    <t>Dump truck (1 @ 10 hours x $78.00/hr)</t>
  </si>
  <si>
    <t>$</t>
  </si>
  <si>
    <t>TSS</t>
  </si>
  <si>
    <t>Method 8260B  water</t>
  </si>
  <si>
    <t>Method 8260  soil</t>
  </si>
  <si>
    <t>Method 1664  oil &amp; grease</t>
  </si>
  <si>
    <t>Method 160.2 TSS</t>
  </si>
  <si>
    <t>Method 1311 - TCLP (benzene or lead)</t>
  </si>
  <si>
    <t>Method 8260B  soil</t>
  </si>
  <si>
    <t>Method 1664 oil &amp; grease</t>
  </si>
  <si>
    <t>Method 160.2  TSS</t>
  </si>
  <si>
    <t>Risk Analysis Report only</t>
  </si>
  <si>
    <t>Maximum cost is equal to the cost of the proposal and any modifications made by the Division, and change orders if applicable, submitted to the Division in the CAP and approved in writing.</t>
  </si>
  <si>
    <t>4.4.a.4 . Corrective Action - Soil Excavatioon and Soil Source Removal</t>
  </si>
  <si>
    <t>Cost includes all personnel time, equipment and supplies</t>
  </si>
  <si>
    <t>Utility Cost - No mark up allowed</t>
  </si>
  <si>
    <t>This task MUST be requested and approved by the case manager in advance</t>
  </si>
  <si>
    <t xml:space="preserve">Dilution valve replacement filter element, 3 - five (5) gallon buckets of liquid ring pump oil, </t>
  </si>
  <si>
    <t>2 Transfer pump pvc ball check valves, 1 - one (1) gallon jug Rydlyme descaler,</t>
  </si>
  <si>
    <t>1 roll of stripper lid gasket, 20' of 1" oil recirculation, red rubber hose</t>
  </si>
  <si>
    <t>Does not includes freight (must include manufacturer's invoice with reimbursement application)</t>
  </si>
  <si>
    <t>Cost plus 15% markup</t>
  </si>
  <si>
    <t>Must be acquired/purchased locally whenever possible</t>
  </si>
  <si>
    <r>
      <rPr>
        <sz val="10"/>
        <rFont val="Times New Roman"/>
        <family val="1"/>
      </rPr>
      <t>Trash Pump</t>
    </r>
  </si>
  <si>
    <t>Must be aquired/purchased locally whenever possible</t>
  </si>
  <si>
    <r>
      <t xml:space="preserve">(Field Supervision of  </t>
    </r>
    <r>
      <rPr>
        <sz val="10"/>
        <rFont val="Times New Roman"/>
        <family val="1"/>
      </rPr>
      <t>8 hr MEME)</t>
    </r>
  </si>
  <si>
    <r>
      <t xml:space="preserve">(FP Assessment </t>
    </r>
    <r>
      <rPr>
        <sz val="10"/>
        <rFont val="Times New Roman"/>
        <family val="1"/>
      </rPr>
      <t>after 8 hr MEME)</t>
    </r>
  </si>
  <si>
    <r>
      <t xml:space="preserve">(Field Supervision of </t>
    </r>
    <r>
      <rPr>
        <sz val="10"/>
        <rFont val="Times New Roman"/>
        <family val="1"/>
      </rPr>
      <t>24 hr MEME)</t>
    </r>
  </si>
  <si>
    <r>
      <t>(Supervision of Field Work -</t>
    </r>
    <r>
      <rPr>
        <sz val="10"/>
        <rFont val="Times New Roman"/>
        <family val="1"/>
      </rPr>
      <t xml:space="preserve"> 4 or less samples)</t>
    </r>
  </si>
  <si>
    <r>
      <t>(Supervision of Field Work</t>
    </r>
    <r>
      <rPr>
        <sz val="10"/>
        <rFont val="Times New Roman"/>
        <family val="1"/>
      </rPr>
      <t xml:space="preserve"> - 5 or more samples)</t>
    </r>
  </si>
  <si>
    <r>
      <t xml:space="preserve">Direct push unit - half day </t>
    </r>
    <r>
      <rPr>
        <sz val="10"/>
        <rFont val="Times New Roman"/>
        <family val="1"/>
      </rPr>
      <t>rental</t>
    </r>
  </si>
  <si>
    <r>
      <t xml:space="preserve">Direct push unit - full day </t>
    </r>
    <r>
      <rPr>
        <sz val="10"/>
        <rFont val="Times New Roman"/>
        <family val="1"/>
      </rPr>
      <t>rental</t>
    </r>
  </si>
  <si>
    <r>
      <t>(Field Work w/Hammer Drill or Slide Hammer</t>
    </r>
    <r>
      <rPr>
        <sz val="10"/>
        <rFont val="Times New Roman"/>
        <family val="1"/>
      </rPr>
      <t xml:space="preserve"> - Half day)</t>
    </r>
  </si>
  <si>
    <r>
      <t>(Field Work w/Hammer Drill or Slide Hammer</t>
    </r>
    <r>
      <rPr>
        <sz val="10"/>
        <rFont val="Times New Roman"/>
        <family val="1"/>
      </rPr>
      <t xml:space="preserve"> - Full day)</t>
    </r>
  </si>
  <si>
    <t>(NPDES Toxicity Testing)</t>
  </si>
  <si>
    <t>Maximum Costs</t>
  </si>
  <si>
    <t>Method  1664 (oil and grease)</t>
  </si>
  <si>
    <t>Method 8260 B (Soil)</t>
  </si>
  <si>
    <t>(water)</t>
  </si>
  <si>
    <t>Method 6010 ICP Metals (soil) (Cd, Cr, Pb, Ag, Zn)</t>
  </si>
  <si>
    <t>Method 6010/3050  (water) (Cd, Cr, Pb, Ag, Zn)</t>
  </si>
  <si>
    <t xml:space="preserve">Method 6010   Lead only (PB) </t>
  </si>
  <si>
    <t>Method 8270C PAH- SIM or 8310 (water)</t>
  </si>
  <si>
    <t>SIM or 8310</t>
  </si>
  <si>
    <t>Method 8270C -PAH  SIM or 8310  water</t>
  </si>
  <si>
    <t>Method 6010 ICP Metals  water</t>
  </si>
  <si>
    <t>Method 8270C - SIM or 8310  water</t>
  </si>
  <si>
    <t>Method 6010/3050 - lead  soil</t>
  </si>
  <si>
    <t>Method 8310/8270C SIM (PAH)  water</t>
  </si>
  <si>
    <t>Method 6010 ICP Metals (5)  water</t>
  </si>
  <si>
    <t xml:space="preserve">Method 6010/3050 lead  water  </t>
  </si>
  <si>
    <t>(Concrete Pad and Bollard Installation)</t>
  </si>
  <si>
    <t>Bollards</t>
  </si>
  <si>
    <t>Maximum bollards per site is up to 12 with case manager approval</t>
  </si>
  <si>
    <t>Method ASTM 1945/1946/ D5314 or EPA Method 3C  (O2 and CO2)</t>
  </si>
  <si>
    <t xml:space="preserve">Method TO15 BTEX, MtBE, Naphthalene, Isopropyl Alcohol </t>
  </si>
  <si>
    <t xml:space="preserve">Method TO15  BTEX, MtBE, Naphthalene, Isopropyl Alcohol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</si>
</sst>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s>
  <fonts count="65">
    <font>
      <sz val="10"/>
      <name val="Times New Roman"/>
      <family val="1"/>
    </font>
    <font>
      <b/>
      <sz val="10"/>
      <name val="Arial"/>
      <family val="0"/>
    </font>
    <font>
      <i/>
      <sz val="10"/>
      <name val="Arial"/>
      <family val="0"/>
    </font>
    <font>
      <b/>
      <i/>
      <sz val="10"/>
      <name val="Arial"/>
      <family val="0"/>
    </font>
    <font>
      <sz val="10"/>
      <name val="Arial"/>
      <family val="2"/>
    </font>
    <font>
      <sz val="9"/>
      <name val="Times New Roman"/>
      <family val="1"/>
    </font>
    <font>
      <vertAlign val="superscript"/>
      <sz val="10"/>
      <name val="Times New Roman"/>
      <family val="1"/>
    </font>
    <font>
      <sz val="20"/>
      <color indexed="10"/>
      <name val="Times New Roman"/>
      <family val="1"/>
    </font>
    <font>
      <sz val="10"/>
      <color indexed="8"/>
      <name val="Times New Roman"/>
      <family val="1"/>
    </font>
    <font>
      <sz val="9"/>
      <color indexed="8"/>
      <name val="Times New Roman"/>
      <family val="1"/>
    </font>
    <font>
      <sz val="11"/>
      <color indexed="8"/>
      <name val="Times New Roman"/>
      <family val="1"/>
    </font>
    <font>
      <b/>
      <sz val="11"/>
      <color indexed="8"/>
      <name val="Times New Roman"/>
      <family val="1"/>
    </font>
    <font>
      <u val="single"/>
      <sz val="10"/>
      <name val="Times New Roman"/>
      <family val="1"/>
    </font>
    <font>
      <sz val="8"/>
      <name val="Times New Roman"/>
      <family val="1"/>
    </font>
    <font>
      <sz val="10"/>
      <name val="Times"/>
      <family val="1"/>
    </font>
    <font>
      <sz val="10"/>
      <color indexed="8"/>
      <name val="Calibri"/>
      <family val="2"/>
    </font>
    <font>
      <sz val="10"/>
      <color indexed="10"/>
      <name val="Times New Roman"/>
      <family val="1"/>
    </font>
    <font>
      <b/>
      <sz val="10"/>
      <name val="Times New Roman"/>
      <family val="1"/>
    </font>
    <font>
      <sz val="12"/>
      <name val="Times New Roman"/>
      <family val="1"/>
    </font>
    <font>
      <sz val="11"/>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Times New Roman"/>
      <family val="1"/>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10"/>
      <name val="Times New Roman"/>
      <family val="1"/>
    </font>
    <font>
      <sz val="10"/>
      <color indexed="3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1"/>
      <color rgb="FFFF0000"/>
      <name val="Times New Roman"/>
      <family val="1"/>
    </font>
    <font>
      <sz val="10"/>
      <color rgb="FF0070C0"/>
      <name val="Times New Roman"/>
      <family val="1"/>
    </font>
    <font>
      <b/>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style="medium"/>
      <top style="thin"/>
      <bottom style="thin"/>
    </border>
    <border>
      <left style="thin"/>
      <right style="medium"/>
      <top style="medium"/>
      <bottom style="thin"/>
    </border>
    <border>
      <left>
        <color indexed="63"/>
      </left>
      <right style="medium"/>
      <top>
        <color indexed="63"/>
      </top>
      <bottom style="thin"/>
    </border>
    <border>
      <left style="medium"/>
      <right style="thin"/>
      <top style="medium"/>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style="medium"/>
      <bottom>
        <color indexed="63"/>
      </bottom>
    </border>
    <border>
      <left style="thin"/>
      <right>
        <color indexed="63"/>
      </right>
      <top style="thin"/>
      <bottom style="mediu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right style="medium"/>
      <top style="medium"/>
      <bottom>
        <color indexed="63"/>
      </bottom>
    </border>
    <border>
      <left style="thin"/>
      <right style="medium"/>
      <top style="thin"/>
      <bottom>
        <color indexed="63"/>
      </bottom>
    </border>
    <border>
      <left style="medium"/>
      <right style="medium"/>
      <top>
        <color indexed="63"/>
      </top>
      <bottom style="medium"/>
    </border>
    <border>
      <left style="thin"/>
      <right>
        <color indexed="63"/>
      </right>
      <top style="medium"/>
      <bottom style="thin"/>
    </border>
    <border>
      <left>
        <color indexed="63"/>
      </left>
      <right style="thin"/>
      <top>
        <color indexed="63"/>
      </top>
      <bottom style="thin"/>
    </border>
    <border>
      <left>
        <color indexed="63"/>
      </left>
      <right style="thin"/>
      <top style="medium"/>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color indexed="63"/>
      </bottom>
    </border>
    <border>
      <left style="thin"/>
      <right>
        <color indexed="63"/>
      </right>
      <top style="thin"/>
      <bottom style="thin"/>
    </border>
    <border>
      <left>
        <color indexed="63"/>
      </left>
      <right style="thin"/>
      <top style="medium"/>
      <bottom>
        <color indexed="63"/>
      </bottom>
    </border>
    <border>
      <left>
        <color indexed="63"/>
      </left>
      <right style="thin"/>
      <top style="medium"/>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medium"/>
      <top/>
      <bottom/>
    </border>
    <border>
      <left style="thin"/>
      <right style="medium"/>
      <top>
        <color indexed="63"/>
      </top>
      <bottom style="medium"/>
    </border>
    <border>
      <left>
        <color indexed="63"/>
      </left>
      <right style="thin"/>
      <top>
        <color indexed="63"/>
      </top>
      <bottom style="medium"/>
    </border>
    <border>
      <left style="medium"/>
      <right style="thin"/>
      <top style="thin"/>
      <bottom>
        <color indexed="63"/>
      </bottom>
    </border>
    <border>
      <left>
        <color indexed="63"/>
      </left>
      <right style="thin"/>
      <top style="thin"/>
      <bottom style="medium"/>
    </border>
    <border>
      <left style="thin"/>
      <right style="medium"/>
      <top>
        <color indexed="63"/>
      </top>
      <bottom style="thin"/>
    </border>
    <border>
      <left style="thin"/>
      <right>
        <color indexed="63"/>
      </right>
      <top style="medium"/>
      <bottom>
        <color indexed="63"/>
      </bottom>
    </border>
    <border>
      <left style="medium"/>
      <right>
        <color indexed="63"/>
      </right>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4"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5">
    <xf numFmtId="0" fontId="0" fillId="0" borderId="0" xfId="0" applyAlignment="1">
      <alignment/>
    </xf>
    <xf numFmtId="0" fontId="0" fillId="0" borderId="0" xfId="0" applyFont="1" applyAlignment="1">
      <alignment/>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Alignment="1" quotePrefix="1">
      <alignment horizontal="lef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horizontal="center"/>
    </xf>
    <xf numFmtId="0" fontId="0" fillId="0" borderId="16" xfId="0" applyFont="1" applyBorder="1" applyAlignment="1">
      <alignment horizontal="left"/>
    </xf>
    <xf numFmtId="0" fontId="0" fillId="0" borderId="17" xfId="0" applyFont="1" applyBorder="1" applyAlignment="1">
      <alignment/>
    </xf>
    <xf numFmtId="44" fontId="0" fillId="0" borderId="17" xfId="44"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19" xfId="0" applyFont="1" applyBorder="1" applyAlignment="1" quotePrefix="1">
      <alignment horizontal="center"/>
    </xf>
    <xf numFmtId="0" fontId="0" fillId="0" borderId="19" xfId="0" applyFont="1" applyBorder="1" applyAlignment="1">
      <alignment horizontal="center" wrapText="1"/>
    </xf>
    <xf numFmtId="0" fontId="0" fillId="33" borderId="19" xfId="0" applyFont="1" applyFill="1" applyBorder="1" applyAlignment="1" quotePrefix="1">
      <alignment horizontal="center" wrapText="1"/>
    </xf>
    <xf numFmtId="0" fontId="0" fillId="0" borderId="19" xfId="0" applyFont="1" applyBorder="1" applyAlignment="1" quotePrefix="1">
      <alignment horizontal="center" wrapText="1"/>
    </xf>
    <xf numFmtId="0" fontId="0" fillId="0" borderId="20" xfId="0" applyFont="1" applyBorder="1" applyAlignment="1" quotePrefix="1">
      <alignment horizontal="center" wrapText="1"/>
    </xf>
    <xf numFmtId="0" fontId="0" fillId="0" borderId="21" xfId="0" applyFont="1" applyBorder="1" applyAlignment="1">
      <alignment/>
    </xf>
    <xf numFmtId="0" fontId="0" fillId="0" borderId="22" xfId="0" applyFont="1" applyBorder="1" applyAlignment="1">
      <alignment horizontal="left"/>
    </xf>
    <xf numFmtId="0" fontId="0" fillId="0" borderId="22" xfId="0" applyFont="1" applyBorder="1" applyAlignment="1">
      <alignment/>
    </xf>
    <xf numFmtId="44" fontId="0" fillId="33" borderId="22" xfId="44" applyFont="1" applyFill="1" applyBorder="1" applyAlignment="1">
      <alignment/>
    </xf>
    <xf numFmtId="44" fontId="0" fillId="0" borderId="23" xfId="0" applyNumberFormat="1" applyFont="1" applyBorder="1" applyAlignment="1">
      <alignment/>
    </xf>
    <xf numFmtId="0" fontId="0" fillId="0" borderId="24" xfId="0" applyFont="1" applyBorder="1" applyAlignment="1">
      <alignment/>
    </xf>
    <xf numFmtId="0" fontId="0" fillId="0" borderId="25" xfId="0" applyFont="1" applyBorder="1" applyAlignment="1">
      <alignment/>
    </xf>
    <xf numFmtId="44" fontId="0" fillId="33" borderId="25" xfId="44" applyFont="1" applyFill="1" applyBorder="1" applyAlignment="1">
      <alignment/>
    </xf>
    <xf numFmtId="0" fontId="0" fillId="33" borderId="26" xfId="0" applyFont="1" applyFill="1" applyBorder="1" applyAlignment="1">
      <alignment/>
    </xf>
    <xf numFmtId="0" fontId="0" fillId="33" borderId="27" xfId="0" applyFont="1" applyFill="1" applyBorder="1" applyAlignment="1" quotePrefix="1">
      <alignment horizontal="left"/>
    </xf>
    <xf numFmtId="0" fontId="0" fillId="33" borderId="27" xfId="0" applyFont="1" applyFill="1" applyBorder="1" applyAlignment="1">
      <alignment/>
    </xf>
    <xf numFmtId="0" fontId="0" fillId="33" borderId="27" xfId="0" applyFont="1" applyFill="1" applyBorder="1" applyAlignment="1">
      <alignment horizontal="right"/>
    </xf>
    <xf numFmtId="44" fontId="0" fillId="33" borderId="28" xfId="44" applyFont="1" applyFill="1" applyBorder="1" applyAlignment="1">
      <alignment/>
    </xf>
    <xf numFmtId="0" fontId="0" fillId="0" borderId="26" xfId="0" applyFont="1" applyBorder="1" applyAlignment="1" quotePrefix="1">
      <alignment horizontal="right" wrapText="1"/>
    </xf>
    <xf numFmtId="44" fontId="0" fillId="0" borderId="28" xfId="0" applyNumberFormat="1" applyFont="1" applyBorder="1" applyAlignment="1">
      <alignment/>
    </xf>
    <xf numFmtId="0" fontId="0" fillId="0" borderId="26" xfId="0" applyFont="1" applyBorder="1" applyAlignment="1" quotePrefix="1">
      <alignment horizontal="right"/>
    </xf>
    <xf numFmtId="0" fontId="0" fillId="0" borderId="28" xfId="0" applyFont="1" applyBorder="1" applyAlignment="1">
      <alignment horizontal="left"/>
    </xf>
    <xf numFmtId="0" fontId="5" fillId="33" borderId="19" xfId="0" applyFont="1" applyFill="1" applyBorder="1" applyAlignment="1">
      <alignment horizontal="center" wrapText="1"/>
    </xf>
    <xf numFmtId="0" fontId="0" fillId="0" borderId="29" xfId="0" applyFont="1" applyBorder="1" applyAlignment="1">
      <alignment/>
    </xf>
    <xf numFmtId="0" fontId="0" fillId="0" borderId="30" xfId="0" applyFont="1" applyBorder="1" applyAlignment="1">
      <alignment/>
    </xf>
    <xf numFmtId="44" fontId="0" fillId="0" borderId="23" xfId="44"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26" xfId="0" applyFont="1" applyBorder="1" applyAlignment="1">
      <alignment horizontal="center" wrapText="1"/>
    </xf>
    <xf numFmtId="0" fontId="0" fillId="0" borderId="27" xfId="0" applyFont="1" applyBorder="1" applyAlignment="1">
      <alignment horizontal="center"/>
    </xf>
    <xf numFmtId="0" fontId="0" fillId="0" borderId="34" xfId="0" applyFont="1" applyBorder="1" applyAlignment="1">
      <alignment horizontal="center"/>
    </xf>
    <xf numFmtId="0" fontId="5" fillId="0" borderId="34" xfId="0" applyNumberFormat="1" applyFont="1" applyBorder="1" applyAlignment="1">
      <alignment horizontal="center" wrapText="1"/>
    </xf>
    <xf numFmtId="0" fontId="0" fillId="33" borderId="34" xfId="0" applyFont="1" applyFill="1" applyBorder="1" applyAlignment="1">
      <alignment horizontal="center" wrapText="1"/>
    </xf>
    <xf numFmtId="0" fontId="0" fillId="0" borderId="28" xfId="0" applyFont="1" applyBorder="1" applyAlignment="1">
      <alignment horizontal="center"/>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44" fontId="0" fillId="33" borderId="37" xfId="44" applyFont="1" applyFill="1" applyBorder="1" applyAlignment="1">
      <alignment/>
    </xf>
    <xf numFmtId="44" fontId="0" fillId="0" borderId="38" xfId="44" applyFont="1" applyBorder="1" applyAlignment="1">
      <alignment/>
    </xf>
    <xf numFmtId="44" fontId="0" fillId="0" borderId="39" xfId="44" applyFont="1" applyBorder="1" applyAlignment="1">
      <alignment/>
    </xf>
    <xf numFmtId="44" fontId="0" fillId="0" borderId="40" xfId="44" applyFont="1" applyBorder="1" applyAlignment="1">
      <alignment/>
    </xf>
    <xf numFmtId="44" fontId="0" fillId="0" borderId="41" xfId="44" applyFont="1" applyBorder="1" applyAlignment="1">
      <alignment/>
    </xf>
    <xf numFmtId="0" fontId="0" fillId="0" borderId="0" xfId="0" applyFont="1" applyAlignment="1">
      <alignment horizontal="right"/>
    </xf>
    <xf numFmtId="0" fontId="0" fillId="0" borderId="22" xfId="0" applyFont="1" applyBorder="1" applyAlignment="1">
      <alignment horizontal="center"/>
    </xf>
    <xf numFmtId="44" fontId="0" fillId="0" borderId="22" xfId="44" applyFont="1" applyBorder="1" applyAlignment="1">
      <alignment/>
    </xf>
    <xf numFmtId="0" fontId="0" fillId="0" borderId="33" xfId="0" applyFont="1" applyBorder="1" applyAlignment="1">
      <alignment horizontal="center"/>
    </xf>
    <xf numFmtId="44" fontId="0" fillId="0" borderId="33" xfId="44" applyFont="1" applyBorder="1" applyAlignment="1">
      <alignment/>
    </xf>
    <xf numFmtId="0" fontId="0" fillId="0" borderId="42" xfId="0" applyFont="1" applyBorder="1" applyAlignment="1">
      <alignment horizontal="left"/>
    </xf>
    <xf numFmtId="0" fontId="0" fillId="0" borderId="21" xfId="0" applyFont="1" applyBorder="1" applyAlignment="1">
      <alignment horizontal="left"/>
    </xf>
    <xf numFmtId="44" fontId="0" fillId="0" borderId="43" xfId="0" applyNumberFormat="1" applyFont="1" applyBorder="1" applyAlignment="1">
      <alignment/>
    </xf>
    <xf numFmtId="44" fontId="0" fillId="0" borderId="37" xfId="44" applyFont="1" applyBorder="1" applyAlignment="1">
      <alignment/>
    </xf>
    <xf numFmtId="0" fontId="0" fillId="0" borderId="24" xfId="0" applyFont="1" applyBorder="1" applyAlignment="1">
      <alignment horizontal="left"/>
    </xf>
    <xf numFmtId="44" fontId="0" fillId="0" borderId="25" xfId="44" applyFont="1" applyBorder="1" applyAlignment="1">
      <alignment/>
    </xf>
    <xf numFmtId="0" fontId="0" fillId="0" borderId="12"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44" fontId="0" fillId="0" borderId="46" xfId="44" applyFont="1" applyBorder="1" applyAlignment="1">
      <alignment/>
    </xf>
    <xf numFmtId="0" fontId="0" fillId="0" borderId="47" xfId="0" applyFont="1" applyBorder="1" applyAlignment="1">
      <alignment horizontal="center"/>
    </xf>
    <xf numFmtId="0" fontId="5" fillId="0" borderId="47" xfId="0" applyNumberFormat="1" applyFont="1" applyBorder="1" applyAlignment="1">
      <alignment horizontal="center" wrapText="1"/>
    </xf>
    <xf numFmtId="0" fontId="0" fillId="0" borderId="17" xfId="0" applyFont="1" applyBorder="1" applyAlignment="1">
      <alignment horizontal="center" wrapText="1"/>
    </xf>
    <xf numFmtId="0" fontId="0" fillId="0" borderId="46" xfId="0" applyFont="1" applyBorder="1" applyAlignment="1">
      <alignment horizontal="center"/>
    </xf>
    <xf numFmtId="0" fontId="0" fillId="0" borderId="48"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33" borderId="49" xfId="0" applyFont="1" applyFill="1" applyBorder="1" applyAlignment="1" quotePrefix="1">
      <alignment horizontal="center" wrapText="1"/>
    </xf>
    <xf numFmtId="0" fontId="0" fillId="33" borderId="25" xfId="0" applyFont="1" applyFill="1" applyBorder="1" applyAlignment="1">
      <alignment horizontal="center" wrapText="1"/>
    </xf>
    <xf numFmtId="44" fontId="0" fillId="33" borderId="50" xfId="44" applyFont="1" applyFill="1" applyBorder="1" applyAlignment="1">
      <alignment/>
    </xf>
    <xf numFmtId="0" fontId="0" fillId="0" borderId="51" xfId="0" applyFont="1" applyBorder="1" applyAlignment="1">
      <alignment/>
    </xf>
    <xf numFmtId="0" fontId="0" fillId="0" borderId="52" xfId="0" applyFont="1" applyBorder="1" applyAlignment="1">
      <alignment/>
    </xf>
    <xf numFmtId="0" fontId="0" fillId="0" borderId="10" xfId="0" applyBorder="1" applyAlignment="1">
      <alignment/>
    </xf>
    <xf numFmtId="0" fontId="0" fillId="0" borderId="0" xfId="0" applyBorder="1" applyAlignment="1">
      <alignment horizontal="center"/>
    </xf>
    <xf numFmtId="0" fontId="0" fillId="0" borderId="35" xfId="0" applyBorder="1" applyAlignment="1">
      <alignment/>
    </xf>
    <xf numFmtId="0" fontId="0" fillId="0" borderId="29" xfId="0" applyBorder="1" applyAlignment="1">
      <alignment/>
    </xf>
    <xf numFmtId="0" fontId="0" fillId="0" borderId="0" xfId="0" applyBorder="1" applyAlignment="1">
      <alignment/>
    </xf>
    <xf numFmtId="0" fontId="0" fillId="33" borderId="27" xfId="0" applyFill="1" applyBorder="1" applyAlignment="1">
      <alignment horizontal="right"/>
    </xf>
    <xf numFmtId="0" fontId="0" fillId="0" borderId="37" xfId="0" applyBorder="1" applyAlignment="1">
      <alignment/>
    </xf>
    <xf numFmtId="0" fontId="0" fillId="0" borderId="31" xfId="0" applyBorder="1" applyAlignment="1">
      <alignment/>
    </xf>
    <xf numFmtId="44" fontId="0" fillId="0" borderId="32" xfId="0" applyNumberFormat="1" applyFont="1" applyBorder="1" applyAlignment="1">
      <alignment/>
    </xf>
    <xf numFmtId="0" fontId="0" fillId="0" borderId="22" xfId="0" applyBorder="1" applyAlignment="1">
      <alignment/>
    </xf>
    <xf numFmtId="0" fontId="0" fillId="0" borderId="0" xfId="0" applyBorder="1" applyAlignment="1">
      <alignment horizontal="left"/>
    </xf>
    <xf numFmtId="0" fontId="0" fillId="0" borderId="0" xfId="0" applyFont="1" applyBorder="1" applyAlignment="1" quotePrefix="1">
      <alignment horizontal="right" wrapText="1"/>
    </xf>
    <xf numFmtId="44" fontId="0" fillId="0" borderId="0" xfId="0" applyNumberFormat="1" applyFont="1" applyBorder="1" applyAlignment="1">
      <alignment/>
    </xf>
    <xf numFmtId="0" fontId="0" fillId="0" borderId="53" xfId="0" applyFont="1" applyBorder="1" applyAlignment="1">
      <alignment/>
    </xf>
    <xf numFmtId="44" fontId="0" fillId="0" borderId="54" xfId="44" applyFont="1" applyBorder="1" applyAlignment="1">
      <alignment/>
    </xf>
    <xf numFmtId="0" fontId="0" fillId="0" borderId="55" xfId="0" applyFont="1" applyBorder="1" applyAlignment="1">
      <alignment/>
    </xf>
    <xf numFmtId="44" fontId="0" fillId="0" borderId="43" xfId="44" applyFont="1" applyBorder="1" applyAlignment="1">
      <alignment/>
    </xf>
    <xf numFmtId="0" fontId="0" fillId="0" borderId="25" xfId="0" applyFont="1" applyBorder="1" applyAlignment="1">
      <alignment horizontal="center"/>
    </xf>
    <xf numFmtId="0" fontId="0" fillId="0" borderId="56" xfId="0" applyFont="1" applyBorder="1" applyAlignment="1">
      <alignment/>
    </xf>
    <xf numFmtId="44" fontId="0" fillId="0" borderId="57" xfId="44" applyFont="1" applyBorder="1" applyAlignment="1">
      <alignment/>
    </xf>
    <xf numFmtId="44" fontId="0" fillId="0" borderId="0" xfId="44" applyFont="1" applyBorder="1" applyAlignment="1">
      <alignment/>
    </xf>
    <xf numFmtId="44" fontId="0" fillId="0" borderId="32" xfId="44" applyFont="1" applyBorder="1" applyAlignment="1">
      <alignment/>
    </xf>
    <xf numFmtId="0" fontId="0" fillId="0" borderId="18" xfId="0" applyFont="1" applyBorder="1" applyAlignment="1">
      <alignment horizontal="left"/>
    </xf>
    <xf numFmtId="0" fontId="0" fillId="0" borderId="19" xfId="0" applyBorder="1" applyAlignment="1">
      <alignment/>
    </xf>
    <xf numFmtId="0" fontId="0" fillId="0" borderId="19" xfId="0" applyFont="1" applyBorder="1" applyAlignment="1">
      <alignment/>
    </xf>
    <xf numFmtId="44" fontId="0" fillId="0" borderId="19" xfId="44" applyFont="1" applyBorder="1" applyAlignment="1">
      <alignment/>
    </xf>
    <xf numFmtId="44" fontId="0" fillId="0" borderId="20" xfId="44" applyFont="1" applyBorder="1" applyAlignment="1">
      <alignment/>
    </xf>
    <xf numFmtId="0" fontId="0" fillId="0" borderId="26" xfId="0" applyFont="1" applyBorder="1" applyAlignment="1">
      <alignment/>
    </xf>
    <xf numFmtId="0" fontId="0" fillId="0" borderId="27" xfId="0" applyFont="1" applyBorder="1" applyAlignment="1">
      <alignment/>
    </xf>
    <xf numFmtId="44" fontId="0" fillId="33" borderId="19" xfId="44" applyFont="1" applyFill="1" applyBorder="1" applyAlignment="1">
      <alignment/>
    </xf>
    <xf numFmtId="44" fontId="0" fillId="0" borderId="28" xfId="44" applyFont="1" applyBorder="1" applyAlignment="1">
      <alignment/>
    </xf>
    <xf numFmtId="44" fontId="0" fillId="0" borderId="58" xfId="0" applyNumberFormat="1" applyFont="1" applyBorder="1" applyAlignment="1">
      <alignment/>
    </xf>
    <xf numFmtId="0" fontId="8" fillId="0" borderId="0" xfId="0" applyFont="1" applyAlignment="1">
      <alignment horizontal="left"/>
    </xf>
    <xf numFmtId="0" fontId="8" fillId="0" borderId="10" xfId="0" applyFont="1" applyBorder="1" applyAlignment="1">
      <alignment/>
    </xf>
    <xf numFmtId="0" fontId="8" fillId="0" borderId="0" xfId="0" applyFont="1" applyAlignment="1">
      <alignment/>
    </xf>
    <xf numFmtId="0" fontId="8" fillId="0" borderId="0" xfId="0"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8" fillId="0" borderId="42" xfId="0" applyFont="1" applyBorder="1" applyAlignment="1">
      <alignment horizontal="left"/>
    </xf>
    <xf numFmtId="0" fontId="8" fillId="0" borderId="37" xfId="0" applyFont="1" applyBorder="1" applyAlignment="1">
      <alignment/>
    </xf>
    <xf numFmtId="44" fontId="8" fillId="0" borderId="37" xfId="44" applyFont="1" applyBorder="1" applyAlignment="1">
      <alignment/>
    </xf>
    <xf numFmtId="0" fontId="8" fillId="0" borderId="59" xfId="0" applyFont="1" applyBorder="1" applyAlignment="1">
      <alignment/>
    </xf>
    <xf numFmtId="44" fontId="8" fillId="0" borderId="38" xfId="44" applyFont="1" applyBorder="1" applyAlignment="1">
      <alignment/>
    </xf>
    <xf numFmtId="0" fontId="8" fillId="0" borderId="24" xfId="0" applyFont="1" applyBorder="1" applyAlignment="1">
      <alignment horizontal="left"/>
    </xf>
    <xf numFmtId="0" fontId="8" fillId="0" borderId="25" xfId="0" applyFont="1" applyBorder="1" applyAlignment="1">
      <alignment/>
    </xf>
    <xf numFmtId="44" fontId="8" fillId="0" borderId="25" xfId="44" applyFont="1" applyBorder="1" applyAlignment="1">
      <alignment/>
    </xf>
    <xf numFmtId="0" fontId="8" fillId="0" borderId="49" xfId="0" applyFont="1" applyBorder="1" applyAlignment="1">
      <alignment/>
    </xf>
    <xf numFmtId="0" fontId="8" fillId="0" borderId="0" xfId="0" applyFont="1" applyAlignment="1" quotePrefix="1">
      <alignment horizontal="left"/>
    </xf>
    <xf numFmtId="0" fontId="8" fillId="0" borderId="18" xfId="0" applyFont="1" applyBorder="1" applyAlignment="1">
      <alignment horizontal="center"/>
    </xf>
    <xf numFmtId="0" fontId="8" fillId="0" borderId="19" xfId="0" applyFont="1" applyBorder="1" applyAlignment="1">
      <alignment horizontal="center"/>
    </xf>
    <xf numFmtId="0" fontId="8" fillId="0" borderId="19" xfId="0" applyFont="1" applyBorder="1" applyAlignment="1" quotePrefix="1">
      <alignment horizontal="center"/>
    </xf>
    <xf numFmtId="0" fontId="8" fillId="0" borderId="19" xfId="0" applyFont="1" applyBorder="1" applyAlignment="1">
      <alignment horizontal="center" wrapText="1"/>
    </xf>
    <xf numFmtId="0" fontId="8" fillId="33" borderId="19" xfId="0" applyFont="1" applyFill="1" applyBorder="1" applyAlignment="1" quotePrefix="1">
      <alignment horizontal="center" wrapText="1"/>
    </xf>
    <xf numFmtId="0" fontId="8" fillId="0" borderId="19" xfId="0" applyFont="1" applyBorder="1" applyAlignment="1" quotePrefix="1">
      <alignment horizontal="center" wrapText="1"/>
    </xf>
    <xf numFmtId="0" fontId="8" fillId="0" borderId="20" xfId="0" applyFont="1" applyBorder="1" applyAlignment="1" quotePrefix="1">
      <alignment horizontal="center" wrapText="1"/>
    </xf>
    <xf numFmtId="0" fontId="8" fillId="0" borderId="21" xfId="0" applyFont="1" applyBorder="1" applyAlignment="1">
      <alignment/>
    </xf>
    <xf numFmtId="0" fontId="8" fillId="0" borderId="22" xfId="0" applyFont="1" applyBorder="1" applyAlignment="1">
      <alignment/>
    </xf>
    <xf numFmtId="44" fontId="8" fillId="33" borderId="22" xfId="44" applyFont="1" applyFill="1" applyBorder="1" applyAlignment="1">
      <alignment/>
    </xf>
    <xf numFmtId="44" fontId="8" fillId="0" borderId="23" xfId="0" applyNumberFormat="1" applyFont="1" applyBorder="1" applyAlignment="1">
      <alignment/>
    </xf>
    <xf numFmtId="0" fontId="8" fillId="33" borderId="26" xfId="0" applyFont="1" applyFill="1" applyBorder="1" applyAlignment="1">
      <alignment/>
    </xf>
    <xf numFmtId="0" fontId="8" fillId="33" borderId="27" xfId="0" applyFont="1" applyFill="1" applyBorder="1" applyAlignment="1" quotePrefix="1">
      <alignment horizontal="left"/>
    </xf>
    <xf numFmtId="0" fontId="8" fillId="33" borderId="27" xfId="0" applyFont="1" applyFill="1" applyBorder="1" applyAlignment="1">
      <alignment/>
    </xf>
    <xf numFmtId="0" fontId="8" fillId="33" borderId="27" xfId="0" applyFont="1" applyFill="1" applyBorder="1" applyAlignment="1">
      <alignment horizontal="right"/>
    </xf>
    <xf numFmtId="0" fontId="8" fillId="0" borderId="26" xfId="0" applyFont="1" applyBorder="1" applyAlignment="1" quotePrefix="1">
      <alignment horizontal="right" wrapText="1"/>
    </xf>
    <xf numFmtId="44" fontId="8" fillId="0" borderId="28" xfId="0" applyNumberFormat="1" applyFont="1" applyBorder="1" applyAlignment="1">
      <alignment/>
    </xf>
    <xf numFmtId="0" fontId="8" fillId="0" borderId="26" xfId="0" applyFont="1" applyBorder="1" applyAlignment="1" quotePrefix="1">
      <alignment horizontal="right"/>
    </xf>
    <xf numFmtId="0" fontId="8" fillId="0" borderId="28" xfId="0" applyFont="1" applyBorder="1" applyAlignment="1">
      <alignment horizontal="left"/>
    </xf>
    <xf numFmtId="0" fontId="9" fillId="33" borderId="19" xfId="0" applyFont="1" applyFill="1" applyBorder="1" applyAlignment="1">
      <alignment horizontal="center" wrapText="1"/>
    </xf>
    <xf numFmtId="0" fontId="8" fillId="0" borderId="29" xfId="0" applyFont="1" applyBorder="1" applyAlignment="1">
      <alignment/>
    </xf>
    <xf numFmtId="0" fontId="8" fillId="0" borderId="30" xfId="0" applyFont="1" applyBorder="1" applyAlignment="1">
      <alignment/>
    </xf>
    <xf numFmtId="44" fontId="8" fillId="0" borderId="23" xfId="44" applyFont="1" applyBorder="1" applyAlignment="1">
      <alignment/>
    </xf>
    <xf numFmtId="0" fontId="8" fillId="0" borderId="31" xfId="0" applyFont="1" applyBorder="1" applyAlignment="1">
      <alignment/>
    </xf>
    <xf numFmtId="44" fontId="8" fillId="33" borderId="28" xfId="44" applyFont="1" applyFill="1" applyBorder="1" applyAlignment="1">
      <alignment/>
    </xf>
    <xf numFmtId="0" fontId="8" fillId="0" borderId="34" xfId="0" applyFont="1" applyBorder="1" applyAlignment="1">
      <alignment horizontal="center"/>
    </xf>
    <xf numFmtId="0" fontId="9" fillId="0" borderId="34" xfId="0" applyNumberFormat="1" applyFont="1" applyBorder="1" applyAlignment="1">
      <alignment horizontal="center" wrapText="1"/>
    </xf>
    <xf numFmtId="0" fontId="8" fillId="33" borderId="34" xfId="0" applyFont="1" applyFill="1" applyBorder="1" applyAlignment="1">
      <alignment horizontal="center" wrapText="1"/>
    </xf>
    <xf numFmtId="0" fontId="8" fillId="0" borderId="28" xfId="0" applyFont="1" applyBorder="1" applyAlignment="1">
      <alignment horizontal="center"/>
    </xf>
    <xf numFmtId="0" fontId="8" fillId="0" borderId="35" xfId="0" applyFont="1" applyBorder="1" applyAlignment="1">
      <alignment/>
    </xf>
    <xf numFmtId="0" fontId="8" fillId="0" borderId="36" xfId="0" applyFont="1" applyBorder="1" applyAlignment="1">
      <alignment/>
    </xf>
    <xf numFmtId="44" fontId="8" fillId="33" borderId="37" xfId="44" applyFont="1" applyFill="1" applyBorder="1" applyAlignment="1">
      <alignment/>
    </xf>
    <xf numFmtId="44" fontId="8" fillId="0" borderId="37" xfId="0" applyNumberFormat="1" applyFont="1" applyBorder="1" applyAlignment="1">
      <alignment/>
    </xf>
    <xf numFmtId="0" fontId="8" fillId="0" borderId="22" xfId="0" applyFont="1" applyBorder="1" applyAlignment="1">
      <alignment horizontal="left"/>
    </xf>
    <xf numFmtId="0" fontId="8" fillId="0" borderId="24" xfId="0" applyFont="1" applyBorder="1" applyAlignment="1">
      <alignment/>
    </xf>
    <xf numFmtId="44" fontId="8" fillId="33" borderId="25" xfId="44" applyFont="1" applyFill="1" applyBorder="1" applyAlignment="1">
      <alignment/>
    </xf>
    <xf numFmtId="0" fontId="8" fillId="0" borderId="0" xfId="0" applyFont="1" applyBorder="1" applyAlignment="1">
      <alignment horizontal="left"/>
    </xf>
    <xf numFmtId="44" fontId="8" fillId="0" borderId="40" xfId="44" applyFont="1" applyBorder="1" applyAlignment="1">
      <alignment/>
    </xf>
    <xf numFmtId="44" fontId="8" fillId="0" borderId="43" xfId="44" applyFont="1" applyBorder="1" applyAlignment="1">
      <alignment/>
    </xf>
    <xf numFmtId="44" fontId="8" fillId="0" borderId="0" xfId="0" applyNumberFormat="1" applyFont="1" applyAlignment="1">
      <alignment/>
    </xf>
    <xf numFmtId="44" fontId="8" fillId="0" borderId="22" xfId="44" applyFont="1" applyBorder="1" applyAlignment="1">
      <alignment/>
    </xf>
    <xf numFmtId="0" fontId="8" fillId="0" borderId="52" xfId="0" applyFont="1" applyBorder="1" applyAlignment="1">
      <alignment/>
    </xf>
    <xf numFmtId="0" fontId="8" fillId="0" borderId="60" xfId="0" applyFont="1" applyBorder="1" applyAlignment="1">
      <alignment/>
    </xf>
    <xf numFmtId="0" fontId="8" fillId="0" borderId="48" xfId="0" applyFont="1" applyBorder="1" applyAlignment="1">
      <alignment/>
    </xf>
    <xf numFmtId="0" fontId="8" fillId="0" borderId="13" xfId="0" applyFont="1" applyBorder="1" applyAlignment="1">
      <alignment/>
    </xf>
    <xf numFmtId="0" fontId="8" fillId="0" borderId="12" xfId="0" applyFont="1" applyBorder="1" applyAlignment="1">
      <alignment/>
    </xf>
    <xf numFmtId="0" fontId="8" fillId="0" borderId="12" xfId="0" applyFont="1" applyBorder="1" applyAlignment="1">
      <alignment horizontal="center"/>
    </xf>
    <xf numFmtId="0" fontId="8" fillId="0" borderId="56" xfId="0" applyFont="1" applyBorder="1" applyAlignment="1">
      <alignment/>
    </xf>
    <xf numFmtId="0" fontId="8" fillId="0" borderId="47" xfId="0" applyFont="1" applyBorder="1" applyAlignment="1">
      <alignment horizontal="center"/>
    </xf>
    <xf numFmtId="0" fontId="9" fillId="0" borderId="47" xfId="0" applyNumberFormat="1" applyFont="1" applyBorder="1" applyAlignment="1">
      <alignment horizontal="center" wrapText="1"/>
    </xf>
    <xf numFmtId="0" fontId="8" fillId="33" borderId="49" xfId="0" applyFont="1" applyFill="1" applyBorder="1" applyAlignment="1" quotePrefix="1">
      <alignment horizontal="center" wrapText="1"/>
    </xf>
    <xf numFmtId="0" fontId="8" fillId="33" borderId="25" xfId="0" applyFont="1" applyFill="1" applyBorder="1" applyAlignment="1">
      <alignment horizontal="center" wrapText="1"/>
    </xf>
    <xf numFmtId="0" fontId="8" fillId="0" borderId="17" xfId="0" applyFont="1" applyBorder="1" applyAlignment="1">
      <alignment horizontal="center" wrapText="1"/>
    </xf>
    <xf numFmtId="0" fontId="8" fillId="0" borderId="46" xfId="0" applyFont="1" applyBorder="1" applyAlignment="1">
      <alignment horizontal="center"/>
    </xf>
    <xf numFmtId="0" fontId="9" fillId="0" borderId="44"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45" xfId="0" applyFont="1" applyBorder="1" applyAlignment="1">
      <alignment horizontal="center"/>
    </xf>
    <xf numFmtId="44" fontId="8" fillId="0" borderId="32" xfId="0" applyNumberFormat="1" applyFont="1" applyBorder="1" applyAlignment="1">
      <alignment/>
    </xf>
    <xf numFmtId="0" fontId="8" fillId="0" borderId="26" xfId="0" applyFont="1" applyBorder="1" applyAlignment="1">
      <alignment horizontal="center" wrapText="1"/>
    </xf>
    <xf numFmtId="0" fontId="8" fillId="0" borderId="27" xfId="0" applyFont="1" applyBorder="1" applyAlignment="1">
      <alignment horizontal="center"/>
    </xf>
    <xf numFmtId="44" fontId="8" fillId="0" borderId="43" xfId="0" applyNumberFormat="1" applyFont="1" applyBorder="1" applyAlignment="1">
      <alignment/>
    </xf>
    <xf numFmtId="0" fontId="0" fillId="33" borderId="49" xfId="0" applyFont="1" applyFill="1" applyBorder="1" applyAlignment="1">
      <alignment horizontal="center" wrapText="1"/>
    </xf>
    <xf numFmtId="0" fontId="8" fillId="0" borderId="21" xfId="0" applyFont="1" applyBorder="1" applyAlignment="1">
      <alignment horizontal="left"/>
    </xf>
    <xf numFmtId="0" fontId="8" fillId="0" borderId="53" xfId="0" applyFont="1" applyBorder="1" applyAlignment="1">
      <alignment/>
    </xf>
    <xf numFmtId="0" fontId="8" fillId="0" borderId="55" xfId="0" applyFont="1" applyBorder="1" applyAlignment="1">
      <alignment/>
    </xf>
    <xf numFmtId="44" fontId="8" fillId="0" borderId="54" xfId="44" applyFont="1" applyBorder="1" applyAlignment="1">
      <alignment/>
    </xf>
    <xf numFmtId="44" fontId="8" fillId="33" borderId="12" xfId="44" applyFont="1" applyFill="1" applyBorder="1" applyAlignment="1">
      <alignment/>
    </xf>
    <xf numFmtId="44" fontId="8" fillId="0" borderId="44" xfId="44" applyFont="1" applyBorder="1" applyAlignment="1">
      <alignment/>
    </xf>
    <xf numFmtId="44" fontId="8" fillId="0" borderId="58" xfId="0" applyNumberFormat="1" applyFont="1" applyBorder="1" applyAlignment="1">
      <alignment/>
    </xf>
    <xf numFmtId="0" fontId="8" fillId="0" borderId="33" xfId="0" applyFont="1" applyBorder="1" applyAlignment="1">
      <alignment/>
    </xf>
    <xf numFmtId="44" fontId="8" fillId="33" borderId="33" xfId="44" applyFont="1" applyFill="1" applyBorder="1" applyAlignment="1">
      <alignment/>
    </xf>
    <xf numFmtId="44" fontId="8" fillId="0" borderId="57" xfId="44" applyFont="1" applyBorder="1" applyAlignment="1">
      <alignment/>
    </xf>
    <xf numFmtId="44" fontId="8" fillId="33" borderId="25" xfId="0" applyNumberFormat="1" applyFont="1" applyFill="1" applyBorder="1" applyAlignment="1">
      <alignment/>
    </xf>
    <xf numFmtId="0" fontId="8" fillId="0" borderId="22" xfId="0" applyFont="1" applyBorder="1" applyAlignment="1">
      <alignment horizontal="center"/>
    </xf>
    <xf numFmtId="0" fontId="8" fillId="0" borderId="25" xfId="0" applyFont="1" applyBorder="1" applyAlignment="1">
      <alignment horizontal="center"/>
    </xf>
    <xf numFmtId="0" fontId="8" fillId="33" borderId="61" xfId="0" applyFont="1" applyFill="1" applyBorder="1" applyAlignment="1">
      <alignment horizontal="right"/>
    </xf>
    <xf numFmtId="0" fontId="8" fillId="0" borderId="51" xfId="0" applyFont="1" applyBorder="1" applyAlignment="1">
      <alignment/>
    </xf>
    <xf numFmtId="0" fontId="10" fillId="0" borderId="58" xfId="0" applyFont="1" applyBorder="1" applyAlignment="1">
      <alignment horizontal="justify" vertical="top" wrapText="1"/>
    </xf>
    <xf numFmtId="0" fontId="11" fillId="34" borderId="58" xfId="0" applyFont="1" applyFill="1" applyBorder="1" applyAlignment="1">
      <alignment horizontal="justify" vertical="top" wrapText="1"/>
    </xf>
    <xf numFmtId="0" fontId="11" fillId="34" borderId="32" xfId="0" applyFont="1" applyFill="1" applyBorder="1" applyAlignment="1">
      <alignment horizontal="justify" vertical="top" wrapText="1"/>
    </xf>
    <xf numFmtId="0" fontId="10" fillId="0" borderId="32" xfId="0" applyFont="1" applyBorder="1" applyAlignment="1">
      <alignment horizontal="justify" vertical="top" wrapText="1"/>
    </xf>
    <xf numFmtId="0" fontId="0" fillId="0" borderId="25" xfId="0" applyBorder="1" applyAlignment="1">
      <alignment/>
    </xf>
    <xf numFmtId="44" fontId="0" fillId="0" borderId="54" xfId="0" applyNumberFormat="1" applyFont="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xf>
    <xf numFmtId="0" fontId="0" fillId="0" borderId="0" xfId="0" applyFill="1" applyBorder="1" applyAlignment="1">
      <alignment horizontal="right"/>
    </xf>
    <xf numFmtId="44" fontId="0" fillId="0" borderId="0" xfId="44" applyFont="1" applyFill="1" applyBorder="1" applyAlignment="1">
      <alignment/>
    </xf>
    <xf numFmtId="0" fontId="0" fillId="0" borderId="19" xfId="0" applyFont="1" applyFill="1" applyBorder="1" applyAlignment="1" quotePrefix="1">
      <alignment horizontal="center" wrapText="1"/>
    </xf>
    <xf numFmtId="44" fontId="0" fillId="0" borderId="22" xfId="44" applyFont="1" applyFill="1" applyBorder="1" applyAlignment="1">
      <alignment/>
    </xf>
    <xf numFmtId="44" fontId="0" fillId="0" borderId="25" xfId="44" applyFont="1" applyFill="1" applyBorder="1" applyAlignment="1">
      <alignment/>
    </xf>
    <xf numFmtId="0" fontId="0" fillId="0" borderId="26" xfId="0" applyFont="1" applyBorder="1" applyAlignment="1">
      <alignment horizontal="right" wrapText="1"/>
    </xf>
    <xf numFmtId="44" fontId="0" fillId="0" borderId="45" xfId="44" applyFont="1" applyBorder="1" applyAlignment="1">
      <alignment/>
    </xf>
    <xf numFmtId="0" fontId="0" fillId="0" borderId="62" xfId="0" applyFont="1" applyBorder="1" applyAlignment="1">
      <alignment/>
    </xf>
    <xf numFmtId="44" fontId="0" fillId="33" borderId="0" xfId="44" applyFont="1" applyFill="1" applyBorder="1" applyAlignment="1">
      <alignment/>
    </xf>
    <xf numFmtId="44" fontId="0" fillId="0" borderId="0" xfId="0" applyNumberFormat="1" applyFont="1" applyAlignment="1">
      <alignment/>
    </xf>
    <xf numFmtId="0" fontId="8" fillId="0" borderId="62" xfId="0" applyFont="1" applyBorder="1" applyAlignment="1">
      <alignment/>
    </xf>
    <xf numFmtId="8" fontId="0" fillId="33" borderId="22" xfId="0" applyNumberFormat="1" applyFont="1" applyFill="1" applyBorder="1" applyAlignment="1">
      <alignment/>
    </xf>
    <xf numFmtId="8" fontId="0" fillId="33" borderId="28" xfId="44" applyNumberFormat="1" applyFont="1" applyFill="1" applyBorder="1" applyAlignment="1">
      <alignment/>
    </xf>
    <xf numFmtId="0" fontId="0" fillId="33" borderId="27" xfId="0" applyFill="1" applyBorder="1" applyAlignment="1">
      <alignment horizontal="left"/>
    </xf>
    <xf numFmtId="0" fontId="0" fillId="0" borderId="10" xfId="0" applyFont="1" applyBorder="1" applyAlignment="1">
      <alignment/>
    </xf>
    <xf numFmtId="0" fontId="0" fillId="0" borderId="26" xfId="0" applyBorder="1" applyAlignment="1">
      <alignment/>
    </xf>
    <xf numFmtId="0" fontId="8" fillId="0" borderId="63" xfId="0" applyFont="1" applyBorder="1" applyAlignment="1">
      <alignment/>
    </xf>
    <xf numFmtId="0" fontId="0" fillId="0" borderId="51" xfId="0" applyBorder="1" applyAlignment="1">
      <alignment/>
    </xf>
    <xf numFmtId="0" fontId="8" fillId="0" borderId="0" xfId="0" applyFont="1" applyFill="1" applyBorder="1" applyAlignment="1">
      <alignment/>
    </xf>
    <xf numFmtId="0" fontId="8" fillId="0" borderId="0" xfId="0" applyFont="1" applyFill="1" applyBorder="1" applyAlignment="1" quotePrefix="1">
      <alignment horizontal="left"/>
    </xf>
    <xf numFmtId="0" fontId="8" fillId="0" borderId="0" xfId="0" applyFont="1" applyFill="1" applyBorder="1" applyAlignment="1">
      <alignment horizontal="right"/>
    </xf>
    <xf numFmtId="0" fontId="8" fillId="0" borderId="61" xfId="0" applyFont="1" applyBorder="1" applyAlignment="1">
      <alignment horizontal="center"/>
    </xf>
    <xf numFmtId="0" fontId="8" fillId="0" borderId="0" xfId="0" applyFont="1" applyFill="1" applyAlignment="1">
      <alignment/>
    </xf>
    <xf numFmtId="44" fontId="8" fillId="33" borderId="27" xfId="44" applyFont="1" applyFill="1" applyBorder="1" applyAlignment="1">
      <alignment/>
    </xf>
    <xf numFmtId="0" fontId="0" fillId="33" borderId="28" xfId="0" applyFont="1" applyFill="1" applyBorder="1" applyAlignment="1">
      <alignment/>
    </xf>
    <xf numFmtId="44" fontId="0" fillId="33" borderId="27" xfId="44" applyFont="1" applyFill="1" applyBorder="1" applyAlignment="1">
      <alignment/>
    </xf>
    <xf numFmtId="44" fontId="8" fillId="33" borderId="33" xfId="0" applyNumberFormat="1" applyFont="1" applyFill="1" applyBorder="1" applyAlignment="1">
      <alignment/>
    </xf>
    <xf numFmtId="44" fontId="8" fillId="0" borderId="57" xfId="0" applyNumberFormat="1" applyFont="1" applyBorder="1" applyAlignment="1">
      <alignment/>
    </xf>
    <xf numFmtId="44" fontId="8" fillId="0" borderId="33" xfId="0" applyNumberFormat="1" applyFont="1" applyBorder="1" applyAlignment="1">
      <alignment/>
    </xf>
    <xf numFmtId="44" fontId="8" fillId="0" borderId="22" xfId="0" applyNumberFormat="1" applyFont="1" applyBorder="1" applyAlignment="1">
      <alignment/>
    </xf>
    <xf numFmtId="44" fontId="8" fillId="33" borderId="22" xfId="0" applyNumberFormat="1" applyFont="1" applyFill="1" applyBorder="1" applyAlignment="1">
      <alignment/>
    </xf>
    <xf numFmtId="44" fontId="8" fillId="0" borderId="43" xfId="44" applyFont="1" applyFill="1" applyBorder="1" applyAlignment="1">
      <alignment/>
    </xf>
    <xf numFmtId="0" fontId="0" fillId="0" borderId="0" xfId="0" applyFont="1" applyFill="1" applyBorder="1" applyAlignment="1">
      <alignment horizontal="right"/>
    </xf>
    <xf numFmtId="0" fontId="0" fillId="0" borderId="12" xfId="0" applyFont="1" applyBorder="1" applyAlignment="1">
      <alignment horizontal="center" wrapText="1"/>
    </xf>
    <xf numFmtId="0" fontId="5" fillId="33" borderId="12" xfId="0" applyFont="1" applyFill="1" applyBorder="1" applyAlignment="1">
      <alignment horizontal="center" wrapText="1"/>
    </xf>
    <xf numFmtId="0" fontId="0" fillId="0" borderId="40" xfId="0" applyFont="1" applyBorder="1" applyAlignment="1" quotePrefix="1">
      <alignment horizontal="center" wrapText="1"/>
    </xf>
    <xf numFmtId="0" fontId="0" fillId="0" borderId="61" xfId="0" applyFont="1" applyBorder="1" applyAlignment="1">
      <alignment horizontal="center"/>
    </xf>
    <xf numFmtId="0" fontId="0" fillId="0" borderId="61" xfId="0" applyFont="1" applyBorder="1" applyAlignment="1">
      <alignment horizontal="left"/>
    </xf>
    <xf numFmtId="44" fontId="0" fillId="33" borderId="32" xfId="0" applyNumberFormat="1" applyFont="1" applyFill="1" applyBorder="1" applyAlignment="1">
      <alignment/>
    </xf>
    <xf numFmtId="44" fontId="0" fillId="0" borderId="0" xfId="0" applyNumberFormat="1" applyFont="1" applyFill="1" applyBorder="1" applyAlignment="1">
      <alignment/>
    </xf>
    <xf numFmtId="44" fontId="0" fillId="33" borderId="32" xfId="44" applyFont="1" applyFill="1" applyBorder="1" applyAlignment="1">
      <alignment/>
    </xf>
    <xf numFmtId="44" fontId="0" fillId="33" borderId="58" xfId="0" applyNumberFormat="1" applyFont="1" applyFill="1" applyBorder="1" applyAlignment="1">
      <alignment/>
    </xf>
    <xf numFmtId="44" fontId="8" fillId="0" borderId="0" xfId="0" applyNumberFormat="1" applyFont="1" applyFill="1" applyBorder="1" applyAlignment="1">
      <alignment/>
    </xf>
    <xf numFmtId="44" fontId="0" fillId="33" borderId="17" xfId="44" applyFont="1" applyFill="1" applyBorder="1" applyAlignment="1">
      <alignment/>
    </xf>
    <xf numFmtId="44" fontId="0" fillId="0" borderId="19" xfId="0" applyNumberFormat="1" applyFont="1" applyBorder="1" applyAlignment="1">
      <alignment/>
    </xf>
    <xf numFmtId="0" fontId="0" fillId="33" borderId="10" xfId="0" applyFont="1" applyFill="1" applyBorder="1" applyAlignment="1" quotePrefix="1">
      <alignment horizontal="left"/>
    </xf>
    <xf numFmtId="0" fontId="0" fillId="33" borderId="10" xfId="0" applyFont="1" applyFill="1" applyBorder="1" applyAlignment="1">
      <alignment/>
    </xf>
    <xf numFmtId="44" fontId="8" fillId="0" borderId="64" xfId="44" applyFont="1" applyBorder="1" applyAlignment="1">
      <alignment/>
    </xf>
    <xf numFmtId="0" fontId="0" fillId="33" borderId="31" xfId="0" applyFont="1" applyFill="1" applyBorder="1" applyAlignment="1">
      <alignment/>
    </xf>
    <xf numFmtId="0" fontId="8" fillId="33" borderId="10" xfId="0" applyFont="1" applyFill="1" applyBorder="1" applyAlignment="1" quotePrefix="1">
      <alignment horizontal="left"/>
    </xf>
    <xf numFmtId="44" fontId="0" fillId="33" borderId="20" xfId="44" applyFont="1" applyFill="1" applyBorder="1" applyAlignment="1">
      <alignment/>
    </xf>
    <xf numFmtId="0" fontId="8" fillId="0" borderId="50" xfId="0" applyFont="1" applyBorder="1" applyAlignment="1">
      <alignment/>
    </xf>
    <xf numFmtId="0" fontId="8" fillId="33" borderId="31" xfId="0" applyFont="1" applyFill="1" applyBorder="1" applyAlignment="1">
      <alignment/>
    </xf>
    <xf numFmtId="0" fontId="8" fillId="0" borderId="18" xfId="0" applyFont="1" applyBorder="1" applyAlignment="1" quotePrefix="1">
      <alignment horizontal="right" wrapText="1"/>
    </xf>
    <xf numFmtId="0" fontId="8" fillId="0" borderId="61" xfId="0" applyFont="1" applyBorder="1" applyAlignment="1">
      <alignment horizontal="left"/>
    </xf>
    <xf numFmtId="0" fontId="0" fillId="0" borderId="60" xfId="0" applyFont="1" applyBorder="1" applyAlignment="1">
      <alignment/>
    </xf>
    <xf numFmtId="0" fontId="12" fillId="0" borderId="0" xfId="0" applyFont="1" applyBorder="1" applyAlignment="1">
      <alignment/>
    </xf>
    <xf numFmtId="0" fontId="0" fillId="0" borderId="32" xfId="0" applyFont="1" applyBorder="1" applyAlignment="1">
      <alignment horizontal="justify"/>
    </xf>
    <xf numFmtId="0" fontId="0" fillId="0" borderId="65" xfId="0" applyFont="1" applyBorder="1" applyAlignment="1">
      <alignment/>
    </xf>
    <xf numFmtId="0" fontId="0" fillId="33" borderId="26" xfId="0" applyFont="1" applyFill="1" applyBorder="1" applyAlignment="1" quotePrefix="1">
      <alignment horizontal="left"/>
    </xf>
    <xf numFmtId="0" fontId="8" fillId="33" borderId="49" xfId="0" applyFont="1" applyFill="1" applyBorder="1" applyAlignment="1">
      <alignment horizontal="center" wrapText="1"/>
    </xf>
    <xf numFmtId="0" fontId="0" fillId="0" borderId="51" xfId="0" applyFont="1" applyBorder="1" applyAlignment="1">
      <alignment/>
    </xf>
    <xf numFmtId="0" fontId="0" fillId="0" borderId="66" xfId="0" applyFont="1" applyBorder="1" applyAlignment="1">
      <alignment horizontal="center"/>
    </xf>
    <xf numFmtId="0" fontId="0" fillId="0" borderId="35" xfId="0" applyFont="1" applyBorder="1" applyAlignment="1" quotePrefix="1">
      <alignment horizontal="right"/>
    </xf>
    <xf numFmtId="0" fontId="8" fillId="0" borderId="25" xfId="0" applyFont="1" applyBorder="1" applyAlignment="1">
      <alignment horizontal="right"/>
    </xf>
    <xf numFmtId="0" fontId="0" fillId="0" borderId="67" xfId="0" applyFont="1" applyBorder="1" applyAlignment="1">
      <alignment horizontal="left"/>
    </xf>
    <xf numFmtId="0" fontId="0" fillId="0" borderId="68" xfId="0" applyFont="1" applyBorder="1" applyAlignment="1">
      <alignment horizontal="center"/>
    </xf>
    <xf numFmtId="0" fontId="0" fillId="0" borderId="15" xfId="0" applyFont="1" applyBorder="1" applyAlignment="1">
      <alignment horizontal="center" wrapText="1"/>
    </xf>
    <xf numFmtId="0" fontId="0" fillId="0" borderId="48" xfId="0" applyFont="1" applyBorder="1" applyAlignment="1">
      <alignment horizontal="left"/>
    </xf>
    <xf numFmtId="0" fontId="0" fillId="0" borderId="13" xfId="0" applyBorder="1" applyAlignment="1">
      <alignment/>
    </xf>
    <xf numFmtId="44" fontId="8" fillId="0" borderId="22" xfId="0" applyNumberFormat="1" applyFont="1" applyBorder="1" applyAlignment="1">
      <alignment horizontal="left"/>
    </xf>
    <xf numFmtId="0" fontId="8" fillId="33" borderId="22" xfId="0" applyFont="1" applyFill="1" applyBorder="1" applyAlignment="1">
      <alignment horizontal="right"/>
    </xf>
    <xf numFmtId="0" fontId="0" fillId="0" borderId="31" xfId="0" applyFont="1" applyBorder="1" applyAlignment="1">
      <alignment horizontal="left"/>
    </xf>
    <xf numFmtId="44" fontId="0" fillId="0" borderId="10" xfId="44" applyFont="1" applyBorder="1" applyAlignment="1">
      <alignment/>
    </xf>
    <xf numFmtId="0" fontId="0" fillId="0" borderId="14" xfId="0" applyFont="1" applyBorder="1" applyAlignment="1">
      <alignment horizontal="center"/>
    </xf>
    <xf numFmtId="0" fontId="0" fillId="0" borderId="15" xfId="0" applyFont="1" applyBorder="1" applyAlignment="1">
      <alignment horizontal="left"/>
    </xf>
    <xf numFmtId="0" fontId="8" fillId="0" borderId="69" xfId="0" applyFont="1" applyBorder="1" applyAlignment="1">
      <alignment/>
    </xf>
    <xf numFmtId="0" fontId="0" fillId="0" borderId="0" xfId="61" applyFont="1" applyAlignment="1">
      <alignment horizontal="left"/>
      <protection/>
    </xf>
    <xf numFmtId="0" fontId="12" fillId="0" borderId="0" xfId="61" applyFont="1" applyBorder="1">
      <alignment/>
      <protection/>
    </xf>
    <xf numFmtId="0" fontId="0" fillId="0" borderId="0" xfId="61">
      <alignment/>
      <protection/>
    </xf>
    <xf numFmtId="0" fontId="0" fillId="0" borderId="0" xfId="61" applyFont="1">
      <alignment/>
      <protection/>
    </xf>
    <xf numFmtId="0" fontId="15" fillId="0" borderId="0" xfId="0" applyFont="1" applyAlignment="1">
      <alignment/>
    </xf>
    <xf numFmtId="0" fontId="0" fillId="0" borderId="0" xfId="61" applyFont="1" applyBorder="1">
      <alignment/>
      <protection/>
    </xf>
    <xf numFmtId="0" fontId="0" fillId="0" borderId="11" xfId="60" applyFont="1" applyBorder="1" applyAlignment="1">
      <alignment horizontal="center"/>
      <protection/>
    </xf>
    <xf numFmtId="0" fontId="0" fillId="0" borderId="12" xfId="60" applyFont="1" applyBorder="1" applyAlignment="1">
      <alignment horizontal="center"/>
      <protection/>
    </xf>
    <xf numFmtId="0" fontId="0" fillId="0" borderId="44" xfId="60" applyFont="1" applyBorder="1" applyAlignment="1">
      <alignment horizontal="center"/>
      <protection/>
    </xf>
    <xf numFmtId="0" fontId="0" fillId="0" borderId="14" xfId="60" applyFont="1" applyBorder="1" applyAlignment="1">
      <alignment horizontal="center"/>
      <protection/>
    </xf>
    <xf numFmtId="0" fontId="0" fillId="0" borderId="15" xfId="60" applyFont="1" applyBorder="1" applyAlignment="1">
      <alignment horizontal="center"/>
      <protection/>
    </xf>
    <xf numFmtId="0" fontId="0" fillId="0" borderId="45" xfId="60" applyFont="1" applyBorder="1" applyAlignment="1">
      <alignment horizontal="center"/>
      <protection/>
    </xf>
    <xf numFmtId="0" fontId="0" fillId="0" borderId="42" xfId="60" applyFont="1" applyBorder="1" applyAlignment="1">
      <alignment horizontal="left"/>
      <protection/>
    </xf>
    <xf numFmtId="0" fontId="0" fillId="0" borderId="37" xfId="60" applyFont="1" applyBorder="1">
      <alignment/>
      <protection/>
    </xf>
    <xf numFmtId="44" fontId="0" fillId="0" borderId="37" xfId="46" applyFont="1" applyBorder="1" applyAlignment="1">
      <alignment/>
    </xf>
    <xf numFmtId="44" fontId="0" fillId="0" borderId="40" xfId="46" applyFont="1" applyBorder="1" applyAlignment="1">
      <alignment/>
    </xf>
    <xf numFmtId="0" fontId="0" fillId="0" borderId="14" xfId="60" applyFont="1" applyBorder="1" applyAlignment="1">
      <alignment horizontal="left"/>
      <protection/>
    </xf>
    <xf numFmtId="0" fontId="0" fillId="0" borderId="15" xfId="60" applyFont="1" applyBorder="1">
      <alignment/>
      <protection/>
    </xf>
    <xf numFmtId="44" fontId="0" fillId="0" borderId="15" xfId="44" applyFont="1" applyBorder="1" applyAlignment="1">
      <alignment/>
    </xf>
    <xf numFmtId="44" fontId="0" fillId="0" borderId="70" xfId="44" applyFont="1" applyBorder="1" applyAlignment="1">
      <alignment/>
    </xf>
    <xf numFmtId="0" fontId="0" fillId="33" borderId="26" xfId="60" applyFont="1" applyFill="1" applyBorder="1" applyAlignment="1" quotePrefix="1">
      <alignment horizontal="left"/>
      <protection/>
    </xf>
    <xf numFmtId="0" fontId="0" fillId="33" borderId="27" xfId="60" applyFont="1" applyFill="1" applyBorder="1" applyAlignment="1" quotePrefix="1">
      <alignment horizontal="left"/>
      <protection/>
    </xf>
    <xf numFmtId="44" fontId="0" fillId="0" borderId="32" xfId="60" applyNumberFormat="1" applyFont="1" applyBorder="1">
      <alignment/>
      <protection/>
    </xf>
    <xf numFmtId="0" fontId="0" fillId="0" borderId="0" xfId="62" applyFont="1" applyAlignment="1">
      <alignment horizontal="left"/>
      <protection/>
    </xf>
    <xf numFmtId="0" fontId="0" fillId="0" borderId="0" xfId="62" applyFont="1">
      <alignment/>
      <protection/>
    </xf>
    <xf numFmtId="0" fontId="0" fillId="0" borderId="18" xfId="62" applyFont="1" applyBorder="1" applyAlignment="1">
      <alignment horizontal="center"/>
      <protection/>
    </xf>
    <xf numFmtId="0" fontId="0" fillId="0" borderId="19" xfId="62" applyFont="1" applyBorder="1" applyAlignment="1">
      <alignment horizontal="center"/>
      <protection/>
    </xf>
    <xf numFmtId="0" fontId="0" fillId="0" borderId="19" xfId="62" applyFont="1" applyBorder="1" applyAlignment="1">
      <alignment horizontal="center" wrapText="1"/>
      <protection/>
    </xf>
    <xf numFmtId="0" fontId="0" fillId="33" borderId="19" xfId="62" applyFont="1" applyFill="1" applyBorder="1" applyAlignment="1" quotePrefix="1">
      <alignment horizontal="center" wrapText="1"/>
      <protection/>
    </xf>
    <xf numFmtId="0" fontId="0" fillId="0" borderId="19" xfId="62" applyFont="1" applyBorder="1" applyAlignment="1" quotePrefix="1">
      <alignment horizontal="center" wrapText="1"/>
      <protection/>
    </xf>
    <xf numFmtId="0" fontId="0" fillId="0" borderId="20" xfId="62" applyFont="1" applyBorder="1" applyAlignment="1" quotePrefix="1">
      <alignment horizontal="center" wrapText="1"/>
      <protection/>
    </xf>
    <xf numFmtId="0" fontId="0" fillId="0" borderId="21" xfId="62" applyFont="1" applyBorder="1">
      <alignment/>
      <protection/>
    </xf>
    <xf numFmtId="0" fontId="0" fillId="0" borderId="22" xfId="62" applyFont="1" applyBorder="1">
      <alignment/>
      <protection/>
    </xf>
    <xf numFmtId="44" fontId="0" fillId="33" borderId="22" xfId="47" applyFont="1" applyFill="1" applyBorder="1" applyAlignment="1">
      <alignment/>
    </xf>
    <xf numFmtId="44" fontId="0" fillId="0" borderId="23" xfId="62" applyNumberFormat="1" applyFont="1" applyBorder="1">
      <alignment/>
      <protection/>
    </xf>
    <xf numFmtId="0" fontId="0" fillId="33" borderId="26" xfId="62" applyFont="1" applyFill="1" applyBorder="1">
      <alignment/>
      <protection/>
    </xf>
    <xf numFmtId="0" fontId="0" fillId="33" borderId="27" xfId="62" applyFont="1" applyFill="1" applyBorder="1" applyAlignment="1" quotePrefix="1">
      <alignment horizontal="left"/>
      <protection/>
    </xf>
    <xf numFmtId="0" fontId="0" fillId="33" borderId="27" xfId="62" applyFont="1" applyFill="1" applyBorder="1">
      <alignment/>
      <protection/>
    </xf>
    <xf numFmtId="0" fontId="0" fillId="33" borderId="27" xfId="62" applyFont="1" applyFill="1" applyBorder="1" applyAlignment="1">
      <alignment horizontal="right"/>
      <protection/>
    </xf>
    <xf numFmtId="44" fontId="0" fillId="33" borderId="28" xfId="47" applyFont="1" applyFill="1" applyBorder="1" applyAlignment="1">
      <alignment/>
    </xf>
    <xf numFmtId="0" fontId="0" fillId="0" borderId="26" xfId="62" applyFont="1" applyBorder="1" applyAlignment="1" quotePrefix="1">
      <alignment horizontal="right" wrapText="1"/>
      <protection/>
    </xf>
    <xf numFmtId="44" fontId="0" fillId="0" borderId="28" xfId="62" applyNumberFormat="1" applyFont="1" applyBorder="1">
      <alignment/>
      <protection/>
    </xf>
    <xf numFmtId="0" fontId="0" fillId="0" borderId="0" xfId="63" applyFont="1" applyBorder="1">
      <alignment/>
      <protection/>
    </xf>
    <xf numFmtId="0" fontId="0" fillId="0" borderId="61" xfId="63" applyFont="1" applyBorder="1" applyAlignment="1">
      <alignment horizontal="left"/>
      <protection/>
    </xf>
    <xf numFmtId="0" fontId="0" fillId="0" borderId="61" xfId="63" applyFont="1" applyBorder="1" applyAlignment="1">
      <alignment horizontal="center"/>
      <protection/>
    </xf>
    <xf numFmtId="0" fontId="0" fillId="0" borderId="19" xfId="63" applyFont="1" applyBorder="1" applyAlignment="1">
      <alignment horizontal="center"/>
      <protection/>
    </xf>
    <xf numFmtId="0" fontId="0" fillId="0" borderId="19" xfId="63" applyFont="1" applyBorder="1" applyAlignment="1">
      <alignment horizontal="center" wrapText="1"/>
      <protection/>
    </xf>
    <xf numFmtId="0" fontId="0" fillId="0" borderId="35" xfId="63" applyFont="1" applyBorder="1">
      <alignment/>
      <protection/>
    </xf>
    <xf numFmtId="0" fontId="0" fillId="0" borderId="30" xfId="63" applyFont="1" applyBorder="1">
      <alignment/>
      <protection/>
    </xf>
    <xf numFmtId="0" fontId="0" fillId="0" borderId="22" xfId="63" applyFont="1" applyBorder="1">
      <alignment/>
      <protection/>
    </xf>
    <xf numFmtId="44" fontId="0" fillId="0" borderId="50" xfId="44" applyFont="1" applyBorder="1" applyAlignment="1">
      <alignment/>
    </xf>
    <xf numFmtId="0" fontId="0" fillId="0" borderId="29" xfId="64" applyFont="1" applyBorder="1">
      <alignment/>
      <protection/>
    </xf>
    <xf numFmtId="0" fontId="0" fillId="0" borderId="30" xfId="64" applyFont="1" applyBorder="1">
      <alignment/>
      <protection/>
    </xf>
    <xf numFmtId="0" fontId="0" fillId="0" borderId="22" xfId="63" applyFont="1" applyBorder="1" applyAlignment="1">
      <alignment horizontal="right"/>
      <protection/>
    </xf>
    <xf numFmtId="0" fontId="0" fillId="0" borderId="29" xfId="63" applyFont="1" applyBorder="1">
      <alignment/>
      <protection/>
    </xf>
    <xf numFmtId="0" fontId="0" fillId="0" borderId="22" xfId="0" applyFont="1" applyBorder="1" applyAlignment="1">
      <alignment horizontal="right"/>
    </xf>
    <xf numFmtId="0" fontId="0" fillId="35" borderId="27" xfId="0" applyFont="1" applyFill="1" applyBorder="1" applyAlignment="1">
      <alignment horizontal="center"/>
    </xf>
    <xf numFmtId="44" fontId="0" fillId="35" borderId="28" xfId="46" applyFont="1" applyFill="1" applyBorder="1" applyAlignment="1">
      <alignment/>
    </xf>
    <xf numFmtId="0" fontId="0" fillId="0" borderId="10" xfId="61" applyFont="1" applyBorder="1">
      <alignment/>
      <protection/>
    </xf>
    <xf numFmtId="0" fontId="0" fillId="0" borderId="0" xfId="61" applyFont="1" applyBorder="1" applyAlignment="1">
      <alignment horizontal="left"/>
      <protection/>
    </xf>
    <xf numFmtId="0" fontId="0" fillId="0" borderId="0" xfId="63" applyFont="1" applyBorder="1">
      <alignment/>
      <protection/>
    </xf>
    <xf numFmtId="0" fontId="0" fillId="33" borderId="27" xfId="0" applyFill="1" applyBorder="1" applyAlignment="1" quotePrefix="1">
      <alignment horizontal="right"/>
    </xf>
    <xf numFmtId="0" fontId="0" fillId="0" borderId="15" xfId="60" applyFont="1" applyBorder="1">
      <alignment/>
      <protection/>
    </xf>
    <xf numFmtId="0" fontId="0" fillId="33" borderId="27" xfId="60" applyFont="1" applyFill="1" applyBorder="1" applyAlignment="1">
      <alignment horizontal="right"/>
      <protection/>
    </xf>
    <xf numFmtId="0" fontId="0" fillId="33" borderId="28" xfId="0" applyFont="1" applyFill="1" applyBorder="1" applyAlignment="1">
      <alignment horizontal="center"/>
    </xf>
    <xf numFmtId="44" fontId="0" fillId="33" borderId="27" xfId="47" applyFont="1" applyFill="1" applyBorder="1" applyAlignment="1">
      <alignment/>
    </xf>
    <xf numFmtId="0" fontId="0" fillId="33" borderId="28" xfId="62" applyFont="1" applyFill="1" applyBorder="1" applyAlignment="1" quotePrefix="1">
      <alignment horizontal="right" wrapText="1"/>
      <protection/>
    </xf>
    <xf numFmtId="0" fontId="10" fillId="0" borderId="0" xfId="0" applyFont="1" applyAlignment="1">
      <alignment/>
    </xf>
    <xf numFmtId="0" fontId="0" fillId="0" borderId="26" xfId="63" applyFont="1" applyBorder="1" applyAlignment="1">
      <alignment horizontal="left"/>
      <protection/>
    </xf>
    <xf numFmtId="0" fontId="0" fillId="33" borderId="20" xfId="63" applyFont="1" applyFill="1" applyBorder="1" applyAlignment="1" quotePrefix="1">
      <alignment horizontal="center" wrapText="1"/>
      <protection/>
    </xf>
    <xf numFmtId="44" fontId="0" fillId="33" borderId="23" xfId="48" applyFont="1" applyFill="1" applyBorder="1" applyAlignment="1">
      <alignment/>
    </xf>
    <xf numFmtId="44" fontId="0" fillId="33" borderId="23" xfId="46" applyFont="1" applyFill="1" applyBorder="1" applyAlignment="1">
      <alignment/>
    </xf>
    <xf numFmtId="0" fontId="0" fillId="33" borderId="28" xfId="0" applyFont="1" applyFill="1" applyBorder="1" applyAlignment="1" quotePrefix="1">
      <alignment horizontal="right" wrapText="1"/>
    </xf>
    <xf numFmtId="0" fontId="16" fillId="0"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0" fillId="0" borderId="26" xfId="0" applyFont="1" applyBorder="1" applyAlignment="1" quotePrefix="1">
      <alignment horizontal="right"/>
    </xf>
    <xf numFmtId="0" fontId="0" fillId="0" borderId="61" xfId="0" applyFont="1" applyBorder="1" applyAlignment="1">
      <alignment horizontal="left"/>
    </xf>
    <xf numFmtId="0" fontId="0" fillId="0" borderId="61" xfId="0" applyFont="1" applyBorder="1" applyAlignment="1">
      <alignment horizontal="center"/>
    </xf>
    <xf numFmtId="0" fontId="0" fillId="0" borderId="19" xfId="0" applyFont="1" applyBorder="1" applyAlignment="1">
      <alignment horizontal="center"/>
    </xf>
    <xf numFmtId="0" fontId="0" fillId="0" borderId="19" xfId="0" applyFont="1" applyBorder="1" applyAlignment="1">
      <alignment horizontal="center" wrapText="1"/>
    </xf>
    <xf numFmtId="0" fontId="0" fillId="0" borderId="20" xfId="0" applyFont="1" applyBorder="1" applyAlignment="1" quotePrefix="1">
      <alignment horizontal="center" wrapText="1"/>
    </xf>
    <xf numFmtId="0" fontId="0" fillId="0" borderId="29" xfId="0" applyFont="1" applyBorder="1" applyAlignment="1">
      <alignment/>
    </xf>
    <xf numFmtId="0" fontId="0" fillId="0" borderId="30" xfId="0" applyFont="1" applyBorder="1" applyAlignment="1">
      <alignment/>
    </xf>
    <xf numFmtId="0" fontId="0" fillId="0" borderId="22" xfId="0" applyFont="1" applyBorder="1" applyAlignment="1">
      <alignment/>
    </xf>
    <xf numFmtId="44" fontId="0" fillId="33" borderId="22" xfId="44" applyFont="1" applyFill="1" applyBorder="1" applyAlignment="1">
      <alignment/>
    </xf>
    <xf numFmtId="44" fontId="0" fillId="0" borderId="23" xfId="44" applyFont="1" applyBorder="1" applyAlignment="1">
      <alignment/>
    </xf>
    <xf numFmtId="0" fontId="0" fillId="33" borderId="26" xfId="0" applyFont="1" applyFill="1" applyBorder="1" applyAlignment="1">
      <alignment/>
    </xf>
    <xf numFmtId="0" fontId="0" fillId="33" borderId="27" xfId="0" applyFont="1" applyFill="1" applyBorder="1" applyAlignment="1">
      <alignment/>
    </xf>
    <xf numFmtId="0" fontId="0" fillId="33" borderId="27" xfId="0" applyFont="1" applyFill="1" applyBorder="1" applyAlignment="1" quotePrefix="1">
      <alignment horizontal="left"/>
    </xf>
    <xf numFmtId="44" fontId="0" fillId="33" borderId="28" xfId="44" applyFont="1" applyFill="1" applyBorder="1" applyAlignment="1">
      <alignment/>
    </xf>
    <xf numFmtId="44" fontId="0" fillId="0" borderId="32" xfId="0" applyNumberFormat="1" applyFont="1" applyBorder="1" applyAlignment="1">
      <alignment/>
    </xf>
    <xf numFmtId="44" fontId="8" fillId="33" borderId="50" xfId="44" applyFont="1" applyFill="1" applyBorder="1" applyAlignment="1">
      <alignment/>
    </xf>
    <xf numFmtId="44" fontId="8" fillId="0" borderId="41" xfId="44" applyFont="1" applyBorder="1" applyAlignment="1">
      <alignment/>
    </xf>
    <xf numFmtId="44" fontId="8" fillId="0" borderId="39" xfId="44" applyFont="1" applyBorder="1" applyAlignment="1">
      <alignment/>
    </xf>
    <xf numFmtId="44" fontId="8" fillId="0" borderId="71" xfId="44" applyFont="1" applyBorder="1" applyAlignment="1">
      <alignment/>
    </xf>
    <xf numFmtId="0" fontId="17" fillId="0" borderId="0" xfId="61" applyFont="1" applyAlignment="1">
      <alignment horizontal="left"/>
      <protection/>
    </xf>
    <xf numFmtId="0" fontId="17" fillId="0" borderId="0" xfId="61" applyFont="1" applyBorder="1" applyAlignment="1">
      <alignment horizontal="left"/>
      <protection/>
    </xf>
    <xf numFmtId="0" fontId="17" fillId="0" borderId="0" xfId="61" applyFont="1">
      <alignment/>
      <protection/>
    </xf>
    <xf numFmtId="0" fontId="0" fillId="0" borderId="62" xfId="0" applyFont="1" applyBorder="1" applyAlignment="1">
      <alignment horizontal="left"/>
    </xf>
    <xf numFmtId="44" fontId="0" fillId="0" borderId="70" xfId="0" applyNumberFormat="1" applyFont="1" applyBorder="1" applyAlignment="1" quotePrefix="1">
      <alignment horizontal="center" wrapText="1"/>
    </xf>
    <xf numFmtId="0" fontId="0" fillId="0" borderId="25" xfId="0" applyFont="1" applyFill="1" applyBorder="1" applyAlignment="1">
      <alignment/>
    </xf>
    <xf numFmtId="44" fontId="0" fillId="0" borderId="45" xfId="0" applyNumberFormat="1" applyFont="1" applyBorder="1" applyAlignment="1">
      <alignment/>
    </xf>
    <xf numFmtId="0" fontId="10" fillId="0" borderId="32" xfId="0" applyFont="1" applyBorder="1" applyAlignment="1">
      <alignment horizontal="center"/>
    </xf>
    <xf numFmtId="0" fontId="0" fillId="0" borderId="29" xfId="64" applyFont="1" applyBorder="1">
      <alignment/>
      <protection/>
    </xf>
    <xf numFmtId="0" fontId="0" fillId="0" borderId="72" xfId="0" applyFont="1" applyBorder="1" applyAlignment="1">
      <alignment/>
    </xf>
    <xf numFmtId="44" fontId="0" fillId="36" borderId="22" xfId="44" applyFont="1" applyFill="1" applyBorder="1" applyAlignment="1">
      <alignment/>
    </xf>
    <xf numFmtId="0" fontId="0" fillId="0" borderId="73" xfId="0" applyFont="1" applyBorder="1" applyAlignment="1">
      <alignment horizontal="left"/>
    </xf>
    <xf numFmtId="0" fontId="0" fillId="0" borderId="33" xfId="0" applyBorder="1" applyAlignment="1">
      <alignment/>
    </xf>
    <xf numFmtId="0" fontId="0" fillId="33" borderId="10" xfId="0" applyFill="1" applyBorder="1" applyAlignment="1">
      <alignment horizontal="right"/>
    </xf>
    <xf numFmtId="44" fontId="0" fillId="33" borderId="10" xfId="44" applyFont="1" applyFill="1" applyBorder="1" applyAlignment="1">
      <alignment/>
    </xf>
    <xf numFmtId="0" fontId="0" fillId="33" borderId="46" xfId="0" applyFont="1" applyFill="1" applyBorder="1" applyAlignment="1">
      <alignment/>
    </xf>
    <xf numFmtId="0" fontId="0" fillId="0" borderId="52" xfId="0" applyFont="1" applyBorder="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quotePrefix="1">
      <alignment horizontal="left"/>
    </xf>
    <xf numFmtId="0" fontId="0" fillId="0" borderId="42" xfId="0" applyFont="1" applyBorder="1" applyAlignment="1">
      <alignment horizontal="left"/>
    </xf>
    <xf numFmtId="0" fontId="0" fillId="0" borderId="37" xfId="0" applyFont="1" applyBorder="1" applyAlignment="1">
      <alignment/>
    </xf>
    <xf numFmtId="44" fontId="0" fillId="0" borderId="37" xfId="44" applyFont="1" applyBorder="1" applyAlignment="1">
      <alignment/>
    </xf>
    <xf numFmtId="44" fontId="0" fillId="0" borderId="40" xfId="44" applyFont="1" applyBorder="1" applyAlignment="1">
      <alignment/>
    </xf>
    <xf numFmtId="0" fontId="0" fillId="0" borderId="24" xfId="0" applyFont="1" applyBorder="1" applyAlignment="1">
      <alignment horizontal="left"/>
    </xf>
    <xf numFmtId="0" fontId="0" fillId="0" borderId="25" xfId="0" applyFont="1" applyBorder="1" applyAlignment="1">
      <alignment/>
    </xf>
    <xf numFmtId="44" fontId="0" fillId="0" borderId="25" xfId="44" applyFont="1" applyBorder="1" applyAlignment="1">
      <alignment/>
    </xf>
    <xf numFmtId="44" fontId="0" fillId="0" borderId="43" xfId="44" applyFont="1" applyBorder="1" applyAlignment="1">
      <alignment/>
    </xf>
    <xf numFmtId="0" fontId="0" fillId="33" borderId="27" xfId="0" applyFont="1" applyFill="1" applyBorder="1" applyAlignment="1">
      <alignment horizontal="right"/>
    </xf>
    <xf numFmtId="44" fontId="0" fillId="33" borderId="27" xfId="44" applyFont="1" applyFill="1" applyBorder="1" applyAlignment="1">
      <alignment/>
    </xf>
    <xf numFmtId="0" fontId="0" fillId="33" borderId="28" xfId="0" applyFont="1" applyFill="1" applyBorder="1" applyAlignment="1">
      <alignment/>
    </xf>
    <xf numFmtId="44" fontId="0" fillId="0" borderId="58"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horizontal="right"/>
    </xf>
    <xf numFmtId="44" fontId="0" fillId="0" borderId="0" xfId="44" applyFont="1" applyFill="1" applyBorder="1" applyAlignment="1">
      <alignment/>
    </xf>
    <xf numFmtId="44" fontId="0" fillId="0" borderId="0" xfId="0" applyNumberFormat="1" applyFont="1" applyBorder="1" applyAlignment="1">
      <alignment/>
    </xf>
    <xf numFmtId="0" fontId="0" fillId="0" borderId="18" xfId="0" applyFont="1" applyBorder="1" applyAlignment="1">
      <alignment horizontal="center"/>
    </xf>
    <xf numFmtId="0" fontId="0" fillId="0" borderId="19" xfId="0" applyFont="1" applyBorder="1" applyAlignment="1" quotePrefix="1">
      <alignment horizontal="center"/>
    </xf>
    <xf numFmtId="0" fontId="0" fillId="33" borderId="19" xfId="0" applyFont="1" applyFill="1" applyBorder="1" applyAlignment="1" quotePrefix="1">
      <alignment horizontal="center" wrapText="1"/>
    </xf>
    <xf numFmtId="0" fontId="0" fillId="0" borderId="19" xfId="0" applyFont="1" applyBorder="1" applyAlignment="1" quotePrefix="1">
      <alignment horizontal="center" wrapText="1"/>
    </xf>
    <xf numFmtId="0" fontId="0" fillId="0" borderId="14" xfId="0" applyFont="1" applyBorder="1" applyAlignment="1">
      <alignment horizontal="center"/>
    </xf>
    <xf numFmtId="0" fontId="0" fillId="0" borderId="22" xfId="0" applyFont="1" applyBorder="1" applyAlignment="1">
      <alignment horizontal="left"/>
    </xf>
    <xf numFmtId="44" fontId="0" fillId="0" borderId="70" xfId="0" applyNumberFormat="1" applyFont="1" applyBorder="1" applyAlignment="1" quotePrefix="1">
      <alignment horizontal="center" wrapText="1"/>
    </xf>
    <xf numFmtId="0" fontId="0" fillId="0" borderId="21" xfId="0" applyFont="1" applyBorder="1" applyAlignment="1">
      <alignment/>
    </xf>
    <xf numFmtId="44" fontId="0" fillId="0" borderId="23" xfId="0" applyNumberFormat="1" applyFont="1" applyBorder="1" applyAlignment="1">
      <alignment/>
    </xf>
    <xf numFmtId="0" fontId="0" fillId="0" borderId="73" xfId="0" applyFont="1" applyBorder="1" applyAlignment="1">
      <alignment/>
    </xf>
    <xf numFmtId="0" fontId="0" fillId="0" borderId="33" xfId="0" applyFont="1" applyBorder="1" applyAlignment="1">
      <alignment/>
    </xf>
    <xf numFmtId="0" fontId="0" fillId="0" borderId="24" xfId="0" applyFont="1" applyBorder="1" applyAlignment="1">
      <alignment/>
    </xf>
    <xf numFmtId="0" fontId="0" fillId="0" borderId="25" xfId="0" applyFont="1" applyFill="1" applyBorder="1" applyAlignment="1">
      <alignment/>
    </xf>
    <xf numFmtId="44" fontId="0" fillId="0" borderId="43" xfId="0" applyNumberFormat="1" applyFont="1" applyBorder="1" applyAlignment="1">
      <alignment/>
    </xf>
    <xf numFmtId="0" fontId="0" fillId="0" borderId="26" xfId="0" applyFont="1" applyBorder="1" applyAlignment="1" quotePrefix="1">
      <alignment horizontal="right" wrapText="1"/>
    </xf>
    <xf numFmtId="44" fontId="0" fillId="0" borderId="28" xfId="0" applyNumberFormat="1" applyFont="1" applyBorder="1" applyAlignment="1">
      <alignment/>
    </xf>
    <xf numFmtId="0" fontId="17" fillId="0" borderId="0" xfId="0" applyFont="1" applyBorder="1" applyAlignment="1">
      <alignment/>
    </xf>
    <xf numFmtId="0" fontId="0" fillId="0" borderId="35" xfId="0" applyFont="1" applyBorder="1" applyAlignment="1" quotePrefix="1">
      <alignment horizontal="right"/>
    </xf>
    <xf numFmtId="0" fontId="0" fillId="0" borderId="67" xfId="0" applyFont="1" applyBorder="1" applyAlignment="1">
      <alignment horizontal="left"/>
    </xf>
    <xf numFmtId="0" fontId="0" fillId="0" borderId="66" xfId="0" applyFont="1" applyBorder="1" applyAlignment="1">
      <alignment horizontal="center"/>
    </xf>
    <xf numFmtId="0" fontId="0" fillId="0" borderId="12" xfId="0" applyFont="1" applyBorder="1" applyAlignment="1">
      <alignment horizontal="center"/>
    </xf>
    <xf numFmtId="0" fontId="0" fillId="0" borderId="12" xfId="0" applyFont="1" applyBorder="1" applyAlignment="1">
      <alignment horizontal="center" wrapText="1"/>
    </xf>
    <xf numFmtId="0" fontId="0" fillId="0" borderId="40" xfId="0" applyFont="1" applyBorder="1" applyAlignment="1" quotePrefix="1">
      <alignment horizontal="center" wrapText="1"/>
    </xf>
    <xf numFmtId="0" fontId="0" fillId="0" borderId="52" xfId="0" applyFont="1" applyBorder="1" applyAlignment="1">
      <alignment/>
    </xf>
    <xf numFmtId="0" fontId="0" fillId="0" borderId="60" xfId="0" applyFont="1" applyBorder="1" applyAlignment="1">
      <alignment/>
    </xf>
    <xf numFmtId="0" fontId="0" fillId="0" borderId="0" xfId="0" applyFont="1" applyBorder="1" applyAlignment="1">
      <alignment horizontal="left"/>
    </xf>
    <xf numFmtId="0" fontId="0" fillId="0" borderId="48"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56" xfId="0" applyFont="1" applyBorder="1" applyAlignment="1">
      <alignment/>
    </xf>
    <xf numFmtId="0" fontId="0" fillId="0" borderId="47" xfId="0" applyFont="1" applyBorder="1" applyAlignment="1">
      <alignment horizontal="center"/>
    </xf>
    <xf numFmtId="0" fontId="0" fillId="33" borderId="49" xfId="0" applyFont="1" applyFill="1" applyBorder="1" applyAlignment="1" quotePrefix="1">
      <alignment horizontal="center" wrapText="1"/>
    </xf>
    <xf numFmtId="0" fontId="0" fillId="33" borderId="25" xfId="0" applyFont="1" applyFill="1" applyBorder="1" applyAlignment="1">
      <alignment horizontal="center" wrapText="1"/>
    </xf>
    <xf numFmtId="0" fontId="0" fillId="0" borderId="17" xfId="0" applyFont="1" applyBorder="1" applyAlignment="1">
      <alignment horizontal="center" wrapText="1"/>
    </xf>
    <xf numFmtId="0" fontId="0" fillId="0" borderId="46"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19" xfId="0" applyFont="1" applyBorder="1" applyAlignment="1">
      <alignment/>
    </xf>
    <xf numFmtId="44" fontId="0" fillId="33" borderId="19" xfId="44" applyFont="1" applyFill="1" applyBorder="1" applyAlignment="1">
      <alignment/>
    </xf>
    <xf numFmtId="44" fontId="0" fillId="0" borderId="28" xfId="44" applyFont="1" applyBorder="1" applyAlignment="1">
      <alignment/>
    </xf>
    <xf numFmtId="44" fontId="0" fillId="33" borderId="25" xfId="44" applyFont="1" applyFill="1" applyBorder="1" applyAlignment="1">
      <alignment/>
    </xf>
    <xf numFmtId="0" fontId="0" fillId="0" borderId="32" xfId="0" applyFont="1" applyBorder="1" applyAlignment="1">
      <alignment horizontal="justify"/>
    </xf>
    <xf numFmtId="0" fontId="0" fillId="0" borderId="26" xfId="0" applyFont="1" applyBorder="1" applyAlignment="1">
      <alignment horizontal="center" wrapText="1"/>
    </xf>
    <xf numFmtId="0" fontId="0" fillId="0" borderId="27" xfId="0" applyFont="1" applyBorder="1" applyAlignment="1">
      <alignment horizontal="center"/>
    </xf>
    <xf numFmtId="0" fontId="0" fillId="0" borderId="34" xfId="0" applyFont="1" applyBorder="1" applyAlignment="1">
      <alignment horizontal="center"/>
    </xf>
    <xf numFmtId="0" fontId="0" fillId="33" borderId="34" xfId="0" applyFont="1" applyFill="1" applyBorder="1" applyAlignment="1">
      <alignment horizontal="center" wrapText="1"/>
    </xf>
    <xf numFmtId="0" fontId="0" fillId="0" borderId="28" xfId="0" applyFont="1" applyBorder="1" applyAlignment="1">
      <alignment horizontal="center"/>
    </xf>
    <xf numFmtId="0" fontId="0" fillId="0" borderId="18" xfId="0" applyFont="1" applyBorder="1" applyAlignment="1">
      <alignment/>
    </xf>
    <xf numFmtId="0" fontId="0" fillId="33" borderId="49" xfId="0" applyFont="1" applyFill="1" applyBorder="1" applyAlignment="1">
      <alignment horizontal="center" wrapText="1"/>
    </xf>
    <xf numFmtId="0" fontId="0" fillId="0" borderId="47" xfId="0" applyFont="1" applyBorder="1" applyAlignment="1">
      <alignment/>
    </xf>
    <xf numFmtId="0" fontId="0" fillId="0" borderId="35" xfId="0" applyFont="1" applyBorder="1" applyAlignment="1">
      <alignment/>
    </xf>
    <xf numFmtId="0" fontId="0" fillId="0" borderId="36" xfId="0" applyFont="1" applyBorder="1" applyAlignment="1">
      <alignment/>
    </xf>
    <xf numFmtId="44" fontId="0" fillId="33" borderId="37" xfId="44" applyFont="1" applyFill="1" applyBorder="1" applyAlignment="1">
      <alignment/>
    </xf>
    <xf numFmtId="44" fontId="0" fillId="0" borderId="38" xfId="44" applyFont="1" applyBorder="1" applyAlignment="1">
      <alignment/>
    </xf>
    <xf numFmtId="0" fontId="0" fillId="33" borderId="31" xfId="0" applyFont="1" applyFill="1" applyBorder="1" applyAlignment="1">
      <alignment/>
    </xf>
    <xf numFmtId="0" fontId="0" fillId="33" borderId="10" xfId="0" applyFont="1" applyFill="1" applyBorder="1" applyAlignment="1" quotePrefix="1">
      <alignment horizontal="left"/>
    </xf>
    <xf numFmtId="0" fontId="0" fillId="33" borderId="10" xfId="0" applyFont="1" applyFill="1" applyBorder="1" applyAlignment="1">
      <alignment/>
    </xf>
    <xf numFmtId="0" fontId="0" fillId="33" borderId="10" xfId="0" applyFont="1" applyFill="1" applyBorder="1" applyAlignment="1">
      <alignment horizontal="right"/>
    </xf>
    <xf numFmtId="44" fontId="0" fillId="33" borderId="46" xfId="44" applyFont="1" applyFill="1" applyBorder="1" applyAlignment="1">
      <alignment/>
    </xf>
    <xf numFmtId="44" fontId="0" fillId="0" borderId="54" xfId="0" applyNumberFormat="1" applyFont="1" applyBorder="1" applyAlignment="1">
      <alignment/>
    </xf>
    <xf numFmtId="44" fontId="0" fillId="33" borderId="12" xfId="44" applyFont="1" applyFill="1" applyBorder="1" applyAlignment="1">
      <alignment/>
    </xf>
    <xf numFmtId="44" fontId="0" fillId="0" borderId="44" xfId="44" applyFont="1" applyBorder="1" applyAlignment="1">
      <alignment/>
    </xf>
    <xf numFmtId="44" fontId="0" fillId="33" borderId="33" xfId="44" applyFont="1" applyFill="1" applyBorder="1" applyAlignment="1">
      <alignment/>
    </xf>
    <xf numFmtId="44" fontId="0" fillId="0" borderId="64" xfId="44" applyFont="1" applyBorder="1" applyAlignment="1">
      <alignment/>
    </xf>
    <xf numFmtId="0" fontId="0" fillId="0" borderId="55" xfId="0" applyFont="1" applyBorder="1" applyAlignment="1">
      <alignment/>
    </xf>
    <xf numFmtId="44" fontId="0" fillId="0" borderId="54" xfId="44" applyFont="1" applyBorder="1" applyAlignment="1">
      <alignment/>
    </xf>
    <xf numFmtId="0" fontId="0" fillId="0" borderId="0" xfId="0" applyFont="1" applyFill="1" applyAlignment="1">
      <alignment/>
    </xf>
    <xf numFmtId="0" fontId="0" fillId="0" borderId="42" xfId="0" applyFont="1" applyBorder="1" applyAlignment="1">
      <alignment/>
    </xf>
    <xf numFmtId="44" fontId="0" fillId="0" borderId="45" xfId="44" applyFont="1" applyBorder="1" applyAlignment="1">
      <alignment/>
    </xf>
    <xf numFmtId="0" fontId="0" fillId="0" borderId="62" xfId="0" applyFont="1" applyBorder="1" applyAlignment="1">
      <alignment/>
    </xf>
    <xf numFmtId="0" fontId="0" fillId="0" borderId="74" xfId="0" applyFont="1" applyBorder="1" applyAlignment="1">
      <alignment/>
    </xf>
    <xf numFmtId="0" fontId="0" fillId="0" borderId="49" xfId="0" applyFont="1" applyBorder="1" applyAlignment="1">
      <alignment/>
    </xf>
    <xf numFmtId="0" fontId="0" fillId="0" borderId="16" xfId="0" applyFont="1" applyBorder="1" applyAlignment="1">
      <alignment horizontal="left"/>
    </xf>
    <xf numFmtId="0" fontId="0" fillId="0" borderId="17" xfId="0" applyFont="1" applyBorder="1" applyAlignment="1">
      <alignment/>
    </xf>
    <xf numFmtId="44" fontId="0" fillId="0" borderId="17" xfId="44" applyFont="1" applyBorder="1" applyAlignment="1">
      <alignment/>
    </xf>
    <xf numFmtId="44" fontId="0" fillId="0" borderId="46" xfId="44" applyFont="1" applyBorder="1" applyAlignment="1">
      <alignment/>
    </xf>
    <xf numFmtId="0" fontId="0" fillId="0" borderId="53" xfId="0" applyFont="1" applyBorder="1" applyAlignment="1">
      <alignment/>
    </xf>
    <xf numFmtId="0" fontId="0" fillId="0" borderId="25" xfId="0" applyFont="1" applyBorder="1" applyAlignment="1">
      <alignment horizontal="center"/>
    </xf>
    <xf numFmtId="0" fontId="0" fillId="0" borderId="32" xfId="0" applyFont="1" applyBorder="1" applyAlignment="1">
      <alignment/>
    </xf>
    <xf numFmtId="0" fontId="0" fillId="0" borderId="71" xfId="0" applyFont="1" applyBorder="1" applyAlignment="1">
      <alignment horizontal="center"/>
    </xf>
    <xf numFmtId="44" fontId="0" fillId="0" borderId="20" xfId="44" applyFont="1" applyBorder="1" applyAlignment="1">
      <alignment/>
    </xf>
    <xf numFmtId="0" fontId="0" fillId="0" borderId="63" xfId="0" applyFont="1" applyBorder="1" applyAlignment="1">
      <alignment/>
    </xf>
    <xf numFmtId="0" fontId="0" fillId="0" borderId="31" xfId="0" applyFont="1" applyBorder="1" applyAlignment="1">
      <alignment/>
    </xf>
    <xf numFmtId="0" fontId="0" fillId="0" borderId="18" xfId="0" applyFont="1" applyBorder="1" applyAlignment="1">
      <alignment horizontal="left"/>
    </xf>
    <xf numFmtId="44" fontId="0" fillId="0" borderId="19" xfId="44" applyFont="1" applyBorder="1" applyAlignment="1">
      <alignment/>
    </xf>
    <xf numFmtId="0" fontId="0" fillId="0" borderId="0" xfId="0" applyFont="1" applyBorder="1" applyAlignment="1">
      <alignment horizontal="center"/>
    </xf>
    <xf numFmtId="0" fontId="0" fillId="0" borderId="50" xfId="0" applyFont="1" applyBorder="1" applyAlignment="1">
      <alignment/>
    </xf>
    <xf numFmtId="44" fontId="0" fillId="33" borderId="50" xfId="44" applyFont="1" applyFill="1" applyBorder="1" applyAlignment="1">
      <alignment/>
    </xf>
    <xf numFmtId="44" fontId="0" fillId="0" borderId="75" xfId="44" applyFont="1" applyBorder="1" applyAlignment="1">
      <alignment/>
    </xf>
    <xf numFmtId="0" fontId="0" fillId="33" borderId="26" xfId="0" applyFont="1" applyFill="1" applyBorder="1" applyAlignment="1" quotePrefix="1">
      <alignment horizontal="left"/>
    </xf>
    <xf numFmtId="0" fontId="0" fillId="33" borderId="27" xfId="0" applyFont="1" applyFill="1" applyBorder="1" applyAlignment="1">
      <alignment horizontal="left"/>
    </xf>
    <xf numFmtId="0" fontId="0" fillId="33" borderId="27" xfId="0" applyFont="1" applyFill="1" applyBorder="1" applyAlignment="1" quotePrefix="1">
      <alignment horizontal="right"/>
    </xf>
    <xf numFmtId="0" fontId="0" fillId="0" borderId="0" xfId="0" applyFont="1" applyFill="1" applyBorder="1" applyAlignment="1">
      <alignment horizontal="left"/>
    </xf>
    <xf numFmtId="44" fontId="0" fillId="0" borderId="71" xfId="0" applyNumberFormat="1" applyFont="1" applyBorder="1" applyAlignment="1">
      <alignment/>
    </xf>
    <xf numFmtId="164" fontId="0" fillId="0" borderId="43" xfId="0" applyNumberFormat="1" applyFont="1" applyBorder="1" applyAlignment="1">
      <alignment/>
    </xf>
    <xf numFmtId="0" fontId="0" fillId="0" borderId="21" xfId="0" applyFont="1" applyBorder="1" applyAlignment="1">
      <alignment horizontal="left"/>
    </xf>
    <xf numFmtId="44" fontId="0" fillId="0" borderId="22" xfId="44" applyFont="1" applyBorder="1" applyAlignment="1">
      <alignment/>
    </xf>
    <xf numFmtId="44" fontId="0" fillId="0" borderId="57" xfId="44" applyFont="1" applyBorder="1" applyAlignment="1">
      <alignment/>
    </xf>
    <xf numFmtId="44" fontId="0" fillId="0" borderId="0" xfId="0" applyNumberFormat="1" applyFont="1" applyAlignment="1">
      <alignment/>
    </xf>
    <xf numFmtId="0" fontId="0" fillId="0" borderId="28" xfId="0" applyFont="1" applyBorder="1" applyAlignment="1">
      <alignment horizontal="left"/>
    </xf>
    <xf numFmtId="44" fontId="0" fillId="33" borderId="0" xfId="44" applyFont="1" applyFill="1" applyBorder="1" applyAlignment="1">
      <alignment/>
    </xf>
    <xf numFmtId="0" fontId="0" fillId="33" borderId="10" xfId="0" applyFont="1" applyFill="1" applyBorder="1" applyAlignment="1" quotePrefix="1">
      <alignment horizontal="right"/>
    </xf>
    <xf numFmtId="0" fontId="0" fillId="0" borderId="68" xfId="0" applyFont="1" applyBorder="1" applyAlignment="1">
      <alignment horizontal="center"/>
    </xf>
    <xf numFmtId="0" fontId="0" fillId="0" borderId="15" xfId="0" applyFont="1" applyBorder="1" applyAlignment="1">
      <alignment horizontal="center" wrapText="1"/>
    </xf>
    <xf numFmtId="0" fontId="0" fillId="0" borderId="0" xfId="0" applyFont="1" applyAlignment="1">
      <alignment horizontal="right"/>
    </xf>
    <xf numFmtId="0" fontId="0" fillId="0" borderId="22" xfId="0" applyFont="1" applyBorder="1" applyAlignment="1">
      <alignment horizontal="center"/>
    </xf>
    <xf numFmtId="44" fontId="0" fillId="0" borderId="32" xfId="44" applyFont="1" applyBorder="1" applyAlignment="1">
      <alignment/>
    </xf>
    <xf numFmtId="44" fontId="0" fillId="0" borderId="22" xfId="44" applyFont="1" applyBorder="1" applyAlignment="1">
      <alignment horizontal="right"/>
    </xf>
    <xf numFmtId="8" fontId="0" fillId="0" borderId="23" xfId="44" applyNumberFormat="1" applyFont="1" applyBorder="1" applyAlignment="1">
      <alignment/>
    </xf>
    <xf numFmtId="0" fontId="61" fillId="0" borderId="0" xfId="0" applyFont="1" applyAlignment="1">
      <alignment/>
    </xf>
    <xf numFmtId="0" fontId="8" fillId="0" borderId="14" xfId="0" applyFont="1" applyBorder="1" applyAlignment="1">
      <alignment horizontal="center"/>
    </xf>
    <xf numFmtId="0" fontId="8" fillId="0" borderId="15" xfId="0" applyFont="1" applyBorder="1" applyAlignment="1">
      <alignment/>
    </xf>
    <xf numFmtId="0" fontId="0" fillId="0" borderId="76" xfId="0" applyFont="1" applyBorder="1" applyAlignment="1">
      <alignment/>
    </xf>
    <xf numFmtId="0" fontId="62" fillId="0" borderId="0" xfId="0" applyFont="1" applyBorder="1" applyAlignment="1">
      <alignment horizontal="justify" vertical="top" wrapText="1"/>
    </xf>
    <xf numFmtId="8" fontId="62" fillId="0" borderId="0" xfId="0" applyNumberFormat="1" applyFont="1" applyBorder="1" applyAlignment="1">
      <alignment horizontal="justify" vertical="top" wrapText="1"/>
    </xf>
    <xf numFmtId="8" fontId="0" fillId="33" borderId="76" xfId="44" applyNumberFormat="1" applyFont="1" applyFill="1" applyBorder="1" applyAlignment="1">
      <alignment/>
    </xf>
    <xf numFmtId="8" fontId="0" fillId="0" borderId="44" xfId="44" applyNumberFormat="1" applyFont="1" applyBorder="1" applyAlignment="1">
      <alignment/>
    </xf>
    <xf numFmtId="0" fontId="8" fillId="0" borderId="77" xfId="0" applyFont="1" applyBorder="1" applyAlignment="1">
      <alignment/>
    </xf>
    <xf numFmtId="0" fontId="8" fillId="0" borderId="33" xfId="0" applyFont="1" applyBorder="1" applyAlignment="1">
      <alignment horizontal="right"/>
    </xf>
    <xf numFmtId="44" fontId="8" fillId="0" borderId="57" xfId="44" applyFont="1" applyFill="1" applyBorder="1" applyAlignment="1">
      <alignment/>
    </xf>
    <xf numFmtId="44" fontId="8" fillId="0" borderId="25" xfId="44" applyFont="1" applyFill="1" applyBorder="1" applyAlignment="1">
      <alignment/>
    </xf>
    <xf numFmtId="0" fontId="8" fillId="0" borderId="15" xfId="0" applyFont="1" applyBorder="1" applyAlignment="1">
      <alignment horizontal="center"/>
    </xf>
    <xf numFmtId="44" fontId="8" fillId="33" borderId="15" xfId="44" applyFont="1" applyFill="1" applyBorder="1" applyAlignment="1">
      <alignment/>
    </xf>
    <xf numFmtId="0" fontId="18" fillId="0" borderId="0" xfId="0" applyFont="1" applyAlignment="1">
      <alignment horizontal="justify" vertical="center"/>
    </xf>
    <xf numFmtId="0" fontId="0" fillId="0" borderId="0" xfId="0" applyFont="1" applyAlignment="1">
      <alignment horizontal="justify" vertical="center"/>
    </xf>
    <xf numFmtId="0" fontId="0" fillId="0" borderId="68" xfId="0" applyFont="1" applyBorder="1" applyAlignment="1">
      <alignment/>
    </xf>
    <xf numFmtId="0" fontId="0" fillId="0" borderId="15" xfId="0" applyFont="1" applyBorder="1" applyAlignment="1">
      <alignment/>
    </xf>
    <xf numFmtId="8" fontId="0" fillId="33" borderId="15" xfId="44" applyNumberFormat="1" applyFont="1" applyFill="1" applyBorder="1" applyAlignment="1">
      <alignment/>
    </xf>
    <xf numFmtId="8" fontId="0" fillId="0" borderId="23" xfId="44" applyNumberFormat="1" applyFont="1" applyBorder="1" applyAlignment="1">
      <alignment/>
    </xf>
    <xf numFmtId="0" fontId="0" fillId="0" borderId="50" xfId="0" applyFont="1" applyBorder="1" applyAlignment="1">
      <alignment horizontal="left"/>
    </xf>
    <xf numFmtId="44" fontId="8" fillId="0" borderId="70" xfId="0" applyNumberFormat="1" applyFont="1" applyBorder="1" applyAlignment="1" quotePrefix="1">
      <alignment horizontal="center" wrapText="1"/>
    </xf>
    <xf numFmtId="0" fontId="8" fillId="0" borderId="37" xfId="0" applyFont="1" applyBorder="1" applyAlignment="1">
      <alignment horizontal="left"/>
    </xf>
    <xf numFmtId="0" fontId="0" fillId="0" borderId="22" xfId="0" applyFont="1" applyBorder="1" applyAlignment="1" quotePrefix="1">
      <alignment horizontal="right" wrapText="1"/>
    </xf>
    <xf numFmtId="0" fontId="8" fillId="0" borderId="50" xfId="0" applyFont="1" applyBorder="1" applyAlignment="1" quotePrefix="1">
      <alignment horizontal="right" wrapText="1"/>
    </xf>
    <xf numFmtId="0" fontId="8" fillId="0" borderId="22" xfId="0" applyFont="1" applyBorder="1" applyAlignment="1">
      <alignment horizontal="center" wrapText="1"/>
    </xf>
    <xf numFmtId="0" fontId="8" fillId="0" borderId="50" xfId="0" applyFont="1" applyBorder="1" applyAlignment="1">
      <alignment horizontal="center" wrapText="1"/>
    </xf>
    <xf numFmtId="0" fontId="0" fillId="0" borderId="14" xfId="0" applyFont="1" applyBorder="1" applyAlignment="1">
      <alignment/>
    </xf>
    <xf numFmtId="44" fontId="0" fillId="0" borderId="70" xfId="0" applyNumberFormat="1" applyFont="1" applyBorder="1" applyAlignment="1">
      <alignment/>
    </xf>
    <xf numFmtId="0" fontId="8" fillId="33" borderId="10" xfId="0" applyFont="1" applyFill="1" applyBorder="1" applyAlignment="1">
      <alignment/>
    </xf>
    <xf numFmtId="44" fontId="0" fillId="0" borderId="23" xfId="44" applyNumberFormat="1" applyFont="1" applyBorder="1" applyAlignment="1">
      <alignment/>
    </xf>
    <xf numFmtId="44" fontId="0" fillId="0" borderId="22" xfId="44" applyFont="1" applyFill="1" applyBorder="1" applyAlignment="1">
      <alignment/>
    </xf>
    <xf numFmtId="44" fontId="0" fillId="0" borderId="23" xfId="0" applyNumberFormat="1" applyFont="1" applyFill="1" applyBorder="1" applyAlignment="1">
      <alignment/>
    </xf>
    <xf numFmtId="44" fontId="0" fillId="0" borderId="75" xfId="44" applyFont="1" applyFill="1" applyBorder="1" applyAlignment="1">
      <alignment/>
    </xf>
    <xf numFmtId="44" fontId="0" fillId="0" borderId="23" xfId="44" applyFont="1" applyFill="1" applyBorder="1" applyAlignment="1">
      <alignment/>
    </xf>
    <xf numFmtId="0" fontId="8" fillId="0" borderId="15" xfId="0" applyFont="1" applyBorder="1" applyAlignment="1">
      <alignment horizontal="center" wrapText="1"/>
    </xf>
    <xf numFmtId="0" fontId="8" fillId="0" borderId="15" xfId="0" applyFont="1" applyBorder="1" applyAlignment="1" quotePrefix="1">
      <alignment horizontal="left"/>
    </xf>
    <xf numFmtId="0" fontId="0" fillId="0" borderId="15" xfId="0" applyFont="1" applyBorder="1" applyAlignment="1" quotePrefix="1">
      <alignment horizontal="left"/>
    </xf>
    <xf numFmtId="0" fontId="0" fillId="0" borderId="19" xfId="62" applyFont="1" applyBorder="1" applyAlignment="1" quotePrefix="1">
      <alignment horizontal="center"/>
      <protection/>
    </xf>
    <xf numFmtId="0" fontId="0" fillId="0" borderId="22" xfId="62" applyFont="1" applyBorder="1">
      <alignment/>
      <protection/>
    </xf>
    <xf numFmtId="0" fontId="0" fillId="0" borderId="25" xfId="0" applyFont="1" applyBorder="1" applyAlignment="1">
      <alignment horizontal="left"/>
    </xf>
    <xf numFmtId="0" fontId="8" fillId="0" borderId="50" xfId="0" applyFont="1" applyBorder="1" applyAlignment="1" quotePrefix="1">
      <alignment horizontal="left"/>
    </xf>
    <xf numFmtId="0" fontId="8" fillId="0" borderId="22" xfId="0" applyFont="1" applyBorder="1" applyAlignment="1" quotePrefix="1">
      <alignment horizontal="left"/>
    </xf>
    <xf numFmtId="0" fontId="8" fillId="33" borderId="27" xfId="0" applyFont="1" applyFill="1" applyBorder="1" applyAlignment="1">
      <alignment horizontal="left"/>
    </xf>
    <xf numFmtId="0" fontId="61" fillId="0" borderId="30" xfId="0" applyFont="1" applyBorder="1" applyAlignment="1">
      <alignment/>
    </xf>
    <xf numFmtId="44" fontId="0" fillId="33" borderId="15" xfId="44" applyNumberFormat="1" applyFont="1" applyFill="1" applyBorder="1" applyAlignment="1">
      <alignment/>
    </xf>
    <xf numFmtId="1" fontId="0" fillId="0" borderId="15" xfId="0" applyNumberFormat="1" applyFont="1" applyBorder="1" applyAlignment="1">
      <alignment/>
    </xf>
    <xf numFmtId="1" fontId="8" fillId="0" borderId="22" xfId="0" applyNumberFormat="1" applyFont="1" applyBorder="1" applyAlignment="1">
      <alignment/>
    </xf>
    <xf numFmtId="1" fontId="8" fillId="0" borderId="25" xfId="0" applyNumberFormat="1" applyFont="1" applyBorder="1" applyAlignment="1">
      <alignment/>
    </xf>
    <xf numFmtId="164" fontId="0" fillId="0" borderId="70" xfId="0" applyNumberFormat="1" applyFont="1" applyBorder="1" applyAlignment="1">
      <alignment/>
    </xf>
    <xf numFmtId="164" fontId="0" fillId="0" borderId="23" xfId="0" applyNumberFormat="1" applyFont="1" applyBorder="1" applyAlignment="1">
      <alignment/>
    </xf>
    <xf numFmtId="164" fontId="0" fillId="0" borderId="28" xfId="0" applyNumberFormat="1" applyFont="1" applyBorder="1" applyAlignment="1">
      <alignment/>
    </xf>
    <xf numFmtId="164" fontId="0" fillId="0" borderId="15" xfId="0" applyNumberFormat="1" applyFont="1" applyBorder="1" applyAlignment="1">
      <alignment/>
    </xf>
    <xf numFmtId="164" fontId="8" fillId="0" borderId="22" xfId="0" applyNumberFormat="1" applyFont="1" applyBorder="1" applyAlignment="1">
      <alignment/>
    </xf>
    <xf numFmtId="8" fontId="8" fillId="0" borderId="57" xfId="44" applyNumberFormat="1" applyFont="1" applyFill="1" applyBorder="1" applyAlignment="1">
      <alignment/>
    </xf>
    <xf numFmtId="8" fontId="0" fillId="0" borderId="28" xfId="62" applyNumberFormat="1" applyFont="1" applyBorder="1">
      <alignment/>
      <protection/>
    </xf>
    <xf numFmtId="44" fontId="0" fillId="0" borderId="39" xfId="44" applyFont="1" applyBorder="1" applyAlignment="1">
      <alignment/>
    </xf>
    <xf numFmtId="44" fontId="0" fillId="0" borderId="70" xfId="44" applyFont="1" applyBorder="1" applyAlignment="1">
      <alignment/>
    </xf>
    <xf numFmtId="0" fontId="63" fillId="0" borderId="22" xfId="0" applyFont="1" applyBorder="1" applyAlignment="1">
      <alignment/>
    </xf>
    <xf numFmtId="0" fontId="0" fillId="0" borderId="22" xfId="0" applyFont="1" applyBorder="1" applyAlignment="1">
      <alignment wrapText="1"/>
    </xf>
    <xf numFmtId="0" fontId="0" fillId="0" borderId="0" xfId="0" applyAlignment="1">
      <alignment horizontal="left"/>
    </xf>
    <xf numFmtId="0" fontId="17" fillId="0" borderId="0" xfId="0" applyFont="1" applyAlignment="1">
      <alignment horizontal="left"/>
    </xf>
    <xf numFmtId="0" fontId="0" fillId="0" borderId="26" xfId="0" applyFont="1" applyFill="1" applyBorder="1" applyAlignment="1">
      <alignment/>
    </xf>
    <xf numFmtId="0" fontId="0" fillId="0" borderId="27" xfId="0" applyFont="1" applyFill="1" applyBorder="1" applyAlignment="1">
      <alignment/>
    </xf>
    <xf numFmtId="0" fontId="0" fillId="0" borderId="27" xfId="0" applyFont="1" applyFill="1" applyBorder="1" applyAlignment="1" quotePrefix="1">
      <alignment horizontal="left"/>
    </xf>
    <xf numFmtId="0" fontId="0" fillId="0" borderId="27" xfId="0" applyFont="1" applyFill="1" applyBorder="1" applyAlignment="1">
      <alignment horizontal="right"/>
    </xf>
    <xf numFmtId="8" fontId="0" fillId="0" borderId="28" xfId="44" applyNumberFormat="1" applyFont="1" applyFill="1" applyBorder="1" applyAlignment="1">
      <alignment/>
    </xf>
    <xf numFmtId="44" fontId="0" fillId="0" borderId="32" xfId="0" applyNumberFormat="1" applyFont="1" applyFill="1" applyBorder="1" applyAlignment="1">
      <alignment/>
    </xf>
    <xf numFmtId="8" fontId="0" fillId="0" borderId="0" xfId="44" applyNumberFormat="1" applyFont="1" applyFill="1" applyBorder="1" applyAlignment="1">
      <alignment/>
    </xf>
    <xf numFmtId="44" fontId="0" fillId="0" borderId="0" xfId="0" applyNumberFormat="1" applyFont="1" applyFill="1" applyBorder="1" applyAlignment="1">
      <alignment/>
    </xf>
    <xf numFmtId="0" fontId="0" fillId="0" borderId="10" xfId="0" applyFont="1" applyFill="1" applyBorder="1" applyAlignment="1">
      <alignment/>
    </xf>
    <xf numFmtId="0" fontId="0" fillId="0" borderId="29" xfId="0" applyFont="1" applyFill="1" applyBorder="1" applyAlignment="1">
      <alignment/>
    </xf>
    <xf numFmtId="0" fontId="8" fillId="0" borderId="10" xfId="0" applyFont="1" applyFill="1" applyBorder="1" applyAlignment="1">
      <alignment/>
    </xf>
    <xf numFmtId="0" fontId="19" fillId="0" borderId="30" xfId="0" applyFont="1" applyBorder="1" applyAlignment="1">
      <alignment/>
    </xf>
    <xf numFmtId="0" fontId="0" fillId="0" borderId="10" xfId="0" applyFill="1" applyBorder="1" applyAlignment="1">
      <alignment/>
    </xf>
    <xf numFmtId="0" fontId="0" fillId="0" borderId="0" xfId="0" applyFill="1" applyBorder="1" applyAlignment="1">
      <alignment/>
    </xf>
    <xf numFmtId="0" fontId="61" fillId="0" borderId="0" xfId="0" applyFont="1" applyFill="1" applyAlignment="1">
      <alignment/>
    </xf>
    <xf numFmtId="164" fontId="8" fillId="0" borderId="78" xfId="0" applyNumberFormat="1" applyFont="1" applyFill="1" applyBorder="1" applyAlignment="1">
      <alignment horizontal="center"/>
    </xf>
    <xf numFmtId="164" fontId="8" fillId="0" borderId="79" xfId="0" applyNumberFormat="1" applyFont="1" applyFill="1" applyBorder="1" applyAlignment="1">
      <alignment horizontal="center"/>
    </xf>
    <xf numFmtId="164" fontId="8" fillId="0" borderId="80" xfId="0" applyNumberFormat="1" applyFont="1" applyFill="1" applyBorder="1" applyAlignment="1">
      <alignment horizontal="center"/>
    </xf>
    <xf numFmtId="164" fontId="8" fillId="0" borderId="0" xfId="0" applyNumberFormat="1" applyFont="1" applyFill="1" applyBorder="1" applyAlignment="1">
      <alignment horizontal="center"/>
    </xf>
    <xf numFmtId="164" fontId="0" fillId="0" borderId="0" xfId="0" applyNumberFormat="1" applyFill="1" applyAlignment="1">
      <alignment/>
    </xf>
    <xf numFmtId="0" fontId="11" fillId="34" borderId="31" xfId="0" applyFont="1" applyFill="1" applyBorder="1" applyAlignment="1">
      <alignment horizontal="justify" vertical="top" wrapText="1"/>
    </xf>
    <xf numFmtId="164" fontId="8" fillId="0" borderId="81" xfId="0" applyNumberFormat="1" applyFont="1" applyFill="1" applyBorder="1" applyAlignment="1">
      <alignment horizontal="center"/>
    </xf>
    <xf numFmtId="164" fontId="20" fillId="37" borderId="32" xfId="0" applyNumberFormat="1" applyFont="1" applyFill="1" applyBorder="1" applyAlignment="1">
      <alignment horizontal="center"/>
    </xf>
    <xf numFmtId="164" fontId="8" fillId="37" borderId="32" xfId="0" applyNumberFormat="1" applyFont="1" applyFill="1" applyBorder="1" applyAlignment="1">
      <alignment horizontal="center"/>
    </xf>
    <xf numFmtId="0" fontId="8" fillId="0" borderId="0" xfId="0" applyFont="1" applyFill="1" applyAlignment="1">
      <alignment horizontal="left"/>
    </xf>
    <xf numFmtId="0" fontId="8" fillId="0" borderId="10" xfId="0" applyFont="1" applyFill="1" applyBorder="1" applyAlignment="1">
      <alignment horizontal="center"/>
    </xf>
    <xf numFmtId="164" fontId="8" fillId="0" borderId="0" xfId="0" applyNumberFormat="1" applyFont="1" applyFill="1" applyBorder="1" applyAlignment="1">
      <alignment/>
    </xf>
    <xf numFmtId="164" fontId="10" fillId="0" borderId="32" xfId="0" applyNumberFormat="1" applyFont="1" applyFill="1" applyBorder="1" applyAlignment="1">
      <alignment horizontal="center" wrapText="1"/>
    </xf>
    <xf numFmtId="0" fontId="10" fillId="0" borderId="58" xfId="0" applyFont="1" applyFill="1" applyBorder="1" applyAlignment="1">
      <alignment horizontal="justify" vertical="top" wrapText="1"/>
    </xf>
    <xf numFmtId="44" fontId="0" fillId="33" borderId="15" xfId="44" applyFont="1" applyFill="1" applyBorder="1" applyAlignment="1">
      <alignment/>
    </xf>
    <xf numFmtId="0" fontId="0" fillId="0" borderId="51" xfId="0" applyFont="1" applyFill="1" applyBorder="1" applyAlignment="1">
      <alignment/>
    </xf>
    <xf numFmtId="44" fontId="0" fillId="0" borderId="0" xfId="44" applyFont="1" applyBorder="1" applyAlignment="1">
      <alignment/>
    </xf>
    <xf numFmtId="44" fontId="0" fillId="0" borderId="56" xfId="44" applyFont="1" applyBorder="1" applyAlignment="1">
      <alignment/>
    </xf>
    <xf numFmtId="0" fontId="8" fillId="0" borderId="48" xfId="0" applyFont="1" applyBorder="1" applyAlignment="1">
      <alignment horizontal="center" wrapText="1"/>
    </xf>
    <xf numFmtId="0" fontId="8" fillId="0" borderId="13" xfId="0" applyFont="1" applyBorder="1" applyAlignment="1">
      <alignment horizontal="center"/>
    </xf>
    <xf numFmtId="0" fontId="8" fillId="0" borderId="76" xfId="0" applyFont="1" applyBorder="1" applyAlignment="1">
      <alignment horizontal="center"/>
    </xf>
    <xf numFmtId="0" fontId="9" fillId="0" borderId="76" xfId="0" applyNumberFormat="1" applyFont="1" applyBorder="1" applyAlignment="1">
      <alignment horizontal="center" wrapText="1"/>
    </xf>
    <xf numFmtId="0" fontId="8" fillId="33" borderId="76" xfId="0" applyFont="1" applyFill="1" applyBorder="1" applyAlignment="1">
      <alignment horizontal="center" wrapText="1"/>
    </xf>
    <xf numFmtId="0" fontId="8" fillId="0" borderId="12" xfId="0" applyFont="1" applyBorder="1" applyAlignment="1">
      <alignment horizontal="center" wrapText="1"/>
    </xf>
    <xf numFmtId="0" fontId="8" fillId="0" borderId="44" xfId="0" applyFont="1" applyBorder="1" applyAlignment="1">
      <alignment horizontal="center"/>
    </xf>
    <xf numFmtId="0" fontId="8" fillId="0" borderId="27" xfId="0" applyFont="1" applyBorder="1" applyAlignment="1">
      <alignment/>
    </xf>
    <xf numFmtId="0" fontId="8" fillId="0" borderId="19" xfId="0" applyFont="1" applyBorder="1" applyAlignment="1">
      <alignment/>
    </xf>
    <xf numFmtId="44" fontId="8" fillId="33" borderId="19" xfId="44" applyFont="1" applyFill="1" applyBorder="1" applyAlignment="1">
      <alignment/>
    </xf>
    <xf numFmtId="44" fontId="8" fillId="0" borderId="28" xfId="44" applyFont="1" applyBorder="1" applyAlignment="1">
      <alignment/>
    </xf>
    <xf numFmtId="8" fontId="0" fillId="33" borderId="22" xfId="44" applyNumberFormat="1" applyFont="1" applyFill="1" applyBorder="1" applyAlignment="1">
      <alignment/>
    </xf>
    <xf numFmtId="0" fontId="64" fillId="0" borderId="0" xfId="0" applyFont="1" applyAlignment="1">
      <alignment/>
    </xf>
    <xf numFmtId="0" fontId="0" fillId="33" borderId="59" xfId="0" applyFont="1" applyFill="1" applyBorder="1" applyAlignment="1">
      <alignment horizontal="center"/>
    </xf>
    <xf numFmtId="0" fontId="0" fillId="33" borderId="67" xfId="0" applyFont="1" applyFill="1" applyBorder="1" applyAlignment="1">
      <alignment horizontal="center"/>
    </xf>
    <xf numFmtId="0" fontId="0" fillId="0" borderId="31" xfId="0" applyFont="1" applyBorder="1" applyAlignment="1">
      <alignment horizontal="center" wrapText="1"/>
    </xf>
    <xf numFmtId="0" fontId="0" fillId="0" borderId="72" xfId="0" applyFont="1" applyBorder="1" applyAlignment="1">
      <alignment horizontal="center" wrapText="1"/>
    </xf>
    <xf numFmtId="0" fontId="0" fillId="0" borderId="31" xfId="0" applyFont="1" applyBorder="1" applyAlignment="1">
      <alignment horizontal="left" wrapText="1"/>
    </xf>
    <xf numFmtId="0" fontId="0" fillId="0" borderId="72" xfId="0" applyFont="1" applyBorder="1" applyAlignment="1">
      <alignment horizontal="left" wrapText="1"/>
    </xf>
    <xf numFmtId="0" fontId="0" fillId="0" borderId="48" xfId="0" applyFont="1" applyBorder="1" applyAlignment="1">
      <alignment horizontal="center"/>
    </xf>
    <xf numFmtId="0" fontId="0" fillId="0" borderId="66" xfId="0" applyFont="1" applyBorder="1" applyAlignment="1">
      <alignment horizontal="center"/>
    </xf>
    <xf numFmtId="0" fontId="0" fillId="0" borderId="26" xfId="0" applyFont="1" applyBorder="1" applyAlignment="1">
      <alignment horizontal="center"/>
    </xf>
    <xf numFmtId="0" fontId="0" fillId="0" borderId="28" xfId="0" applyFont="1" applyBorder="1" applyAlignment="1">
      <alignment horizontal="center"/>
    </xf>
    <xf numFmtId="0" fontId="0" fillId="33" borderId="59" xfId="0" applyFont="1" applyFill="1" applyBorder="1" applyAlignment="1">
      <alignment horizontal="center"/>
    </xf>
    <xf numFmtId="0" fontId="0" fillId="33" borderId="67" xfId="0" applyFont="1" applyFill="1" applyBorder="1" applyAlignment="1">
      <alignment horizontal="center"/>
    </xf>
    <xf numFmtId="0" fontId="0" fillId="0" borderId="31" xfId="0" applyFont="1" applyBorder="1" applyAlignment="1">
      <alignment horizontal="center" wrapText="1"/>
    </xf>
    <xf numFmtId="0" fontId="0" fillId="0" borderId="72" xfId="0" applyFont="1" applyBorder="1" applyAlignment="1">
      <alignment horizontal="center" wrapText="1"/>
    </xf>
    <xf numFmtId="0" fontId="0" fillId="0" borderId="26" xfId="0" applyFont="1" applyBorder="1" applyAlignment="1">
      <alignment horizontal="center"/>
    </xf>
    <xf numFmtId="0" fontId="0" fillId="0" borderId="28" xfId="0" applyFont="1" applyBorder="1" applyAlignment="1">
      <alignment horizontal="center"/>
    </xf>
    <xf numFmtId="0" fontId="8" fillId="0" borderId="26" xfId="0" applyFont="1" applyBorder="1" applyAlignment="1">
      <alignment horizontal="left" wrapText="1"/>
    </xf>
    <xf numFmtId="0" fontId="8" fillId="0" borderId="61" xfId="0" applyFont="1" applyBorder="1" applyAlignment="1">
      <alignment horizontal="left" wrapText="1"/>
    </xf>
    <xf numFmtId="0" fontId="8" fillId="0" borderId="26" xfId="0" applyFont="1" applyBorder="1" applyAlignment="1">
      <alignment horizontal="center"/>
    </xf>
    <xf numFmtId="0" fontId="8" fillId="0" borderId="61" xfId="0" applyFont="1" applyBorder="1" applyAlignment="1">
      <alignment horizontal="center"/>
    </xf>
    <xf numFmtId="0" fontId="8" fillId="33" borderId="59" xfId="0" applyFont="1" applyFill="1" applyBorder="1" applyAlignment="1">
      <alignment horizontal="center"/>
    </xf>
    <xf numFmtId="0" fontId="8" fillId="33" borderId="67" xfId="0" applyFont="1" applyFill="1" applyBorder="1" applyAlignment="1">
      <alignment horizontal="center"/>
    </xf>
    <xf numFmtId="0" fontId="8" fillId="0" borderId="31" xfId="0" applyFont="1" applyBorder="1" applyAlignment="1">
      <alignment horizontal="center" wrapText="1"/>
    </xf>
    <xf numFmtId="0" fontId="8" fillId="0" borderId="72" xfId="0" applyFont="1" applyBorder="1" applyAlignment="1">
      <alignment horizontal="center" wrapText="1"/>
    </xf>
    <xf numFmtId="0" fontId="7" fillId="0" borderId="0" xfId="0" applyFont="1" applyAlignment="1">
      <alignment horizontal="center"/>
    </xf>
    <xf numFmtId="0" fontId="9" fillId="0" borderId="76" xfId="0" applyFont="1" applyBorder="1" applyAlignment="1">
      <alignment horizontal="center"/>
    </xf>
    <xf numFmtId="0" fontId="9" fillId="0" borderId="44" xfId="0" applyFont="1" applyBorder="1" applyAlignment="1">
      <alignment horizontal="center"/>
    </xf>
    <xf numFmtId="0" fontId="9" fillId="0" borderId="47" xfId="0" applyFont="1" applyBorder="1" applyAlignment="1">
      <alignment horizontal="center"/>
    </xf>
    <xf numFmtId="0" fontId="9" fillId="0" borderId="46" xfId="0" applyFont="1" applyBorder="1" applyAlignment="1">
      <alignment horizontal="center"/>
    </xf>
    <xf numFmtId="0" fontId="8" fillId="0" borderId="0" xfId="0" applyFont="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4" xfId="47"/>
    <cellStyle name="Currency 5"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styles" Target="styles.xml" /><Relationship Id="rId171" Type="http://schemas.openxmlformats.org/officeDocument/2006/relationships/sharedStrings" Target="sharedStrings.xml" /><Relationship Id="rId17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G31"/>
  <sheetViews>
    <sheetView zoomScalePageLayoutView="130" workbookViewId="0" topLeftCell="A1">
      <selection activeCell="F27" sqref="F27"/>
    </sheetView>
  </sheetViews>
  <sheetFormatPr defaultColWidth="9.33203125" defaultRowHeight="12.75"/>
  <cols>
    <col min="1" max="1" width="13.83203125" style="419" customWidth="1"/>
    <col min="2" max="2" width="36" style="419" customWidth="1"/>
    <col min="3" max="3" width="17.83203125" style="419" customWidth="1"/>
    <col min="4" max="4" width="8.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584</v>
      </c>
      <c r="E1" s="419" t="s">
        <v>521</v>
      </c>
      <c r="F1" s="242" t="s">
        <v>585</v>
      </c>
    </row>
    <row r="2" spans="1:6" ht="12.75">
      <c r="A2" s="418"/>
      <c r="B2" s="463" t="s">
        <v>23</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G17</f>
        <v>1800</v>
      </c>
      <c r="F6" s="422"/>
      <c r="G6" s="424">
        <f>E6*D6</f>
        <v>1800</v>
      </c>
    </row>
    <row r="7" spans="1:7" ht="13.5" thickBot="1">
      <c r="A7" s="425"/>
      <c r="B7" s="426" t="s">
        <v>527</v>
      </c>
      <c r="C7" s="426"/>
      <c r="D7" s="426">
        <v>1</v>
      </c>
      <c r="E7" s="427">
        <f>G30</f>
        <v>3009</v>
      </c>
      <c r="F7" s="426"/>
      <c r="G7" s="428">
        <f>E7*D7</f>
        <v>3009</v>
      </c>
    </row>
    <row r="8" spans="1:7" ht="13.5" thickBot="1">
      <c r="A8" s="527"/>
      <c r="B8" s="394"/>
      <c r="C8" s="528" t="s">
        <v>152</v>
      </c>
      <c r="D8" s="394"/>
      <c r="E8" s="394"/>
      <c r="F8" s="394"/>
      <c r="G8" s="396">
        <f>G6+G7</f>
        <v>4809</v>
      </c>
    </row>
    <row r="9" spans="1:7" ht="12.75">
      <c r="A9" s="434"/>
      <c r="B9" s="434"/>
      <c r="C9" s="530"/>
      <c r="D9" s="434"/>
      <c r="E9" s="434"/>
      <c r="F9" s="434"/>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944</v>
      </c>
      <c r="C13" s="389" t="s">
        <v>986</v>
      </c>
      <c r="D13" s="389"/>
      <c r="E13" s="390">
        <v>80</v>
      </c>
      <c r="F13" s="389">
        <v>10</v>
      </c>
      <c r="G13" s="446">
        <f>F13*E13</f>
        <v>800</v>
      </c>
    </row>
    <row r="14" spans="1:7" ht="12.75">
      <c r="A14" s="445"/>
      <c r="B14" s="389" t="s">
        <v>109</v>
      </c>
      <c r="C14" s="389" t="s">
        <v>981</v>
      </c>
      <c r="D14" s="389"/>
      <c r="E14" s="390">
        <v>35</v>
      </c>
      <c r="F14" s="389">
        <v>10</v>
      </c>
      <c r="G14" s="446">
        <f>F14*E14</f>
        <v>350</v>
      </c>
    </row>
    <row r="15" spans="1:7" ht="12.75">
      <c r="A15" s="445"/>
      <c r="B15" s="389" t="s">
        <v>109</v>
      </c>
      <c r="C15" s="389" t="s">
        <v>981</v>
      </c>
      <c r="D15" s="389"/>
      <c r="E15" s="390">
        <v>35</v>
      </c>
      <c r="F15" s="389">
        <v>10</v>
      </c>
      <c r="G15" s="446">
        <f>F15*E15</f>
        <v>350</v>
      </c>
    </row>
    <row r="16" spans="1:7" ht="13.5" thickBot="1">
      <c r="A16" s="449"/>
      <c r="B16" s="426" t="s">
        <v>654</v>
      </c>
      <c r="C16" s="426" t="s">
        <v>981</v>
      </c>
      <c r="D16" s="426"/>
      <c r="E16" s="478">
        <v>30</v>
      </c>
      <c r="F16" s="426">
        <v>10</v>
      </c>
      <c r="G16" s="446">
        <f>F16*E16</f>
        <v>300</v>
      </c>
    </row>
    <row r="17" spans="1:7" ht="13.5" thickBot="1">
      <c r="A17" s="392"/>
      <c r="B17" s="394"/>
      <c r="C17" s="393"/>
      <c r="D17" s="429" t="s">
        <v>305</v>
      </c>
      <c r="E17" s="395"/>
      <c r="F17" s="452" t="s">
        <v>564</v>
      </c>
      <c r="G17" s="453">
        <f>SUM(G13:G16)</f>
        <v>1800</v>
      </c>
    </row>
    <row r="18" spans="1:7" ht="12.75">
      <c r="A18" s="380"/>
      <c r="B18" s="380"/>
      <c r="C18" s="380"/>
      <c r="D18" s="380"/>
      <c r="E18" s="380"/>
      <c r="F18" s="380"/>
      <c r="G18" s="380"/>
    </row>
    <row r="19" spans="1:7" ht="12.75">
      <c r="A19" s="380" t="s">
        <v>525</v>
      </c>
      <c r="B19" s="380"/>
      <c r="C19" s="380"/>
      <c r="D19" s="380"/>
      <c r="E19" s="380"/>
      <c r="F19" s="380"/>
      <c r="G19" s="380"/>
    </row>
    <row r="20" spans="1:7" ht="13.5" thickBot="1">
      <c r="A20" s="380"/>
      <c r="B20" s="380"/>
      <c r="C20" s="380"/>
      <c r="D20" s="380"/>
      <c r="E20" s="380"/>
      <c r="F20" s="380"/>
      <c r="G20" s="380"/>
    </row>
    <row r="21" spans="1:7" ht="27" thickBot="1">
      <c r="A21" s="381" t="s">
        <v>526</v>
      </c>
      <c r="B21" s="382" t="s">
        <v>527</v>
      </c>
      <c r="C21" s="383" t="s">
        <v>528</v>
      </c>
      <c r="D21" s="384" t="s">
        <v>529</v>
      </c>
      <c r="E21" s="385" t="s">
        <v>530</v>
      </c>
      <c r="F21" s="43" t="s">
        <v>531</v>
      </c>
      <c r="G21" s="386" t="s">
        <v>532</v>
      </c>
    </row>
    <row r="22" spans="1:7" ht="15">
      <c r="A22" s="488" t="s">
        <v>939</v>
      </c>
      <c r="B22" s="388"/>
      <c r="C22" s="389"/>
      <c r="D22" s="389">
        <v>1</v>
      </c>
      <c r="E22" s="389"/>
      <c r="F22" s="490">
        <v>834</v>
      </c>
      <c r="G22" s="391">
        <f aca="true" t="shared" si="0" ref="G22:G29">D22*F22</f>
        <v>834</v>
      </c>
    </row>
    <row r="23" spans="1:7" ht="12.75">
      <c r="A23" s="387" t="s">
        <v>598</v>
      </c>
      <c r="B23" s="388"/>
      <c r="C23" s="389"/>
      <c r="D23" s="389">
        <v>1</v>
      </c>
      <c r="E23" s="389"/>
      <c r="F23" s="390">
        <v>255</v>
      </c>
      <c r="G23" s="391">
        <f t="shared" si="0"/>
        <v>255</v>
      </c>
    </row>
    <row r="24" spans="1:7" ht="12.75">
      <c r="A24" s="387" t="s">
        <v>1012</v>
      </c>
      <c r="B24" s="388"/>
      <c r="C24" s="389"/>
      <c r="D24" s="389">
        <v>20</v>
      </c>
      <c r="E24" s="389"/>
      <c r="F24" s="390">
        <v>78</v>
      </c>
      <c r="G24" s="391">
        <f t="shared" si="0"/>
        <v>1560</v>
      </c>
    </row>
    <row r="25" spans="1:7" ht="12.75">
      <c r="A25" s="289" t="s">
        <v>115</v>
      </c>
      <c r="B25" s="388"/>
      <c r="C25" s="389"/>
      <c r="D25" s="389">
        <v>1</v>
      </c>
      <c r="E25" s="389"/>
      <c r="F25" s="390">
        <v>10</v>
      </c>
      <c r="G25" s="391">
        <f t="shared" si="0"/>
        <v>10</v>
      </c>
    </row>
    <row r="26" spans="1:7" ht="12.75">
      <c r="A26" s="387" t="s">
        <v>117</v>
      </c>
      <c r="B26" s="388"/>
      <c r="C26" s="389"/>
      <c r="D26" s="389">
        <v>1</v>
      </c>
      <c r="E26" s="389"/>
      <c r="F26" s="390">
        <v>125</v>
      </c>
      <c r="G26" s="391">
        <f t="shared" si="0"/>
        <v>125</v>
      </c>
    </row>
    <row r="27" spans="1:7" ht="12.75">
      <c r="A27" s="387" t="s">
        <v>110</v>
      </c>
      <c r="B27" s="388"/>
      <c r="C27" s="389"/>
      <c r="D27" s="389">
        <v>20</v>
      </c>
      <c r="E27" s="389"/>
      <c r="F27" s="390">
        <v>5</v>
      </c>
      <c r="G27" s="391">
        <f t="shared" si="0"/>
        <v>100</v>
      </c>
    </row>
    <row r="28" spans="1:7" ht="12.75">
      <c r="A28" s="95" t="s">
        <v>941</v>
      </c>
      <c r="B28" s="388"/>
      <c r="C28" s="389"/>
      <c r="D28" s="389">
        <v>1</v>
      </c>
      <c r="E28" s="389"/>
      <c r="F28" s="390">
        <v>105</v>
      </c>
      <c r="G28" s="546">
        <v>105</v>
      </c>
    </row>
    <row r="29" spans="1:7" ht="13.5" thickBot="1">
      <c r="A29" s="387" t="s">
        <v>107</v>
      </c>
      <c r="B29" s="388"/>
      <c r="C29" s="389"/>
      <c r="D29" s="389">
        <v>1</v>
      </c>
      <c r="E29" s="389"/>
      <c r="F29" s="390">
        <v>20</v>
      </c>
      <c r="G29" s="391">
        <f t="shared" si="0"/>
        <v>20</v>
      </c>
    </row>
    <row r="30" spans="1:7" ht="13.5" thickBot="1">
      <c r="A30" s="392"/>
      <c r="B30" s="393"/>
      <c r="C30" s="394"/>
      <c r="D30" s="393"/>
      <c r="E30" s="429" t="s">
        <v>306</v>
      </c>
      <c r="F30" s="395"/>
      <c r="G30" s="396">
        <f>SUM(G22:G29)</f>
        <v>3009</v>
      </c>
    </row>
    <row r="31" ht="12.75">
      <c r="A31" s="419" t="s">
        <v>999</v>
      </c>
    </row>
  </sheetData>
  <sheetProtection/>
  <printOptions/>
  <pageMargins left="0.75" right="0.75" top="1" bottom="1" header="0.5" footer="0.5"/>
  <pageSetup fitToHeight="1" fitToWidth="1" horizontalDpi="300" verticalDpi="300" orientation="portrait" scale="87" r:id="rId1"/>
</worksheet>
</file>

<file path=xl/worksheets/sheet10.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B24" sqref="B24"/>
    </sheetView>
  </sheetViews>
  <sheetFormatPr defaultColWidth="9.33203125" defaultRowHeight="12.75"/>
  <cols>
    <col min="1" max="1" width="13.83203125" style="419" customWidth="1"/>
    <col min="2" max="2" width="30.83203125" style="419" customWidth="1"/>
    <col min="3" max="3" width="17.83203125" style="419" customWidth="1"/>
    <col min="4" max="4" width="10" style="419" bestFit="1"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592</v>
      </c>
      <c r="C1" s="242"/>
      <c r="D1" s="242"/>
      <c r="E1" s="419" t="s">
        <v>521</v>
      </c>
      <c r="F1" s="617" t="s">
        <v>596</v>
      </c>
    </row>
    <row r="2" spans="1:6" ht="12.75">
      <c r="A2" s="418"/>
      <c r="B2" s="380" t="s">
        <v>874</v>
      </c>
      <c r="F2" s="380"/>
    </row>
    <row r="3" ht="13.5" thickBot="1">
      <c r="A3" s="420"/>
    </row>
    <row r="4" spans="1:7" ht="12.75">
      <c r="A4" s="7" t="s">
        <v>560</v>
      </c>
      <c r="B4" s="8" t="s">
        <v>534</v>
      </c>
      <c r="C4" s="8" t="s">
        <v>528</v>
      </c>
      <c r="D4" s="8" t="s">
        <v>540</v>
      </c>
      <c r="E4" s="8" t="s">
        <v>561</v>
      </c>
      <c r="F4" s="9"/>
      <c r="G4" s="76" t="s">
        <v>562</v>
      </c>
    </row>
    <row r="5" spans="1:7" ht="13.5" thickBot="1">
      <c r="A5" s="13"/>
      <c r="B5" s="14"/>
      <c r="C5" s="14"/>
      <c r="D5" s="14" t="s">
        <v>640</v>
      </c>
      <c r="E5" s="14" t="s">
        <v>568</v>
      </c>
      <c r="F5" s="15"/>
      <c r="G5" s="78" t="s">
        <v>568</v>
      </c>
    </row>
    <row r="6" spans="1:7" ht="13.5" thickBot="1">
      <c r="A6" s="510"/>
      <c r="B6" s="511" t="s">
        <v>154</v>
      </c>
      <c r="C6" s="511"/>
      <c r="D6" s="511">
        <v>1</v>
      </c>
      <c r="E6" s="512">
        <f>SUM(G11:G15)</f>
        <v>96</v>
      </c>
      <c r="F6" s="242"/>
      <c r="G6" s="513">
        <f>E6*D6</f>
        <v>96</v>
      </c>
    </row>
    <row r="8" ht="12.75">
      <c r="A8" s="419" t="s">
        <v>539</v>
      </c>
    </row>
    <row r="9" ht="13.5" thickBot="1"/>
    <row r="10" spans="1:7" ht="39.75" thickBot="1">
      <c r="A10" s="480" t="s">
        <v>590</v>
      </c>
      <c r="B10" s="481"/>
      <c r="C10" s="482" t="s">
        <v>528</v>
      </c>
      <c r="D10" s="53" t="s">
        <v>565</v>
      </c>
      <c r="E10" s="483" t="s">
        <v>633</v>
      </c>
      <c r="F10" s="385" t="s">
        <v>541</v>
      </c>
      <c r="G10" s="484" t="s">
        <v>542</v>
      </c>
    </row>
    <row r="11" spans="1:7" ht="12.75">
      <c r="A11" s="488" t="s">
        <v>1018</v>
      </c>
      <c r="B11" s="489"/>
      <c r="C11" s="422" t="s">
        <v>543</v>
      </c>
      <c r="D11" s="422">
        <v>1</v>
      </c>
      <c r="E11" s="390">
        <v>96</v>
      </c>
      <c r="F11" s="422"/>
      <c r="G11" s="424">
        <f>E11*D11</f>
        <v>96</v>
      </c>
    </row>
    <row r="12" spans="1:7" ht="12.75">
      <c r="A12" s="387" t="s">
        <v>1059</v>
      </c>
      <c r="B12" s="388"/>
      <c r="C12" s="389"/>
      <c r="D12" s="389"/>
      <c r="E12" s="390">
        <v>202</v>
      </c>
      <c r="F12" s="389"/>
      <c r="G12" s="391">
        <f>E12*D12</f>
        <v>0</v>
      </c>
    </row>
    <row r="13" spans="1:7" ht="12.75">
      <c r="A13" s="618" t="s">
        <v>1060</v>
      </c>
      <c r="B13" s="388"/>
      <c r="C13" s="389"/>
      <c r="D13" s="389"/>
      <c r="E13" s="390">
        <v>79</v>
      </c>
      <c r="F13" s="389"/>
      <c r="G13" s="391">
        <f>E13*D13</f>
        <v>0</v>
      </c>
    </row>
    <row r="14" spans="1:7" ht="12.75">
      <c r="A14" s="387" t="s">
        <v>1020</v>
      </c>
      <c r="B14" s="388"/>
      <c r="C14" s="389"/>
      <c r="D14" s="389"/>
      <c r="E14" s="390">
        <v>58</v>
      </c>
      <c r="F14" s="389"/>
      <c r="G14" s="391">
        <f>E14*D14</f>
        <v>0</v>
      </c>
    </row>
    <row r="15" spans="1:7" ht="13.5" thickBot="1">
      <c r="A15" s="514" t="s">
        <v>1021</v>
      </c>
      <c r="B15" s="508"/>
      <c r="C15" s="426"/>
      <c r="D15" s="426"/>
      <c r="E15" s="478">
        <v>21</v>
      </c>
      <c r="F15" s="426"/>
      <c r="G15" s="428">
        <f>E15*D15</f>
        <v>0</v>
      </c>
    </row>
  </sheetData>
  <sheetProtection/>
  <printOptions/>
  <pageMargins left="0.75" right="0.75" top="1" bottom="1" header="0.5" footer="0.5"/>
  <pageSetup fitToHeight="0" fitToWidth="1" horizontalDpi="300" verticalDpi="300" orientation="portrait" scale="90" r:id="rId1"/>
</worksheet>
</file>

<file path=xl/worksheets/sheet100.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1" customWidth="1"/>
    <col min="2" max="2" width="30.83203125" style="1" customWidth="1"/>
    <col min="3" max="3" width="17.83203125" style="1" customWidth="1"/>
    <col min="4" max="4" width="7.83203125" style="1" customWidth="1"/>
    <col min="5" max="5" width="14.83203125" style="1" customWidth="1"/>
    <col min="6" max="6" width="11" style="1" customWidth="1"/>
    <col min="7" max="7" width="12" style="1" customWidth="1"/>
    <col min="8" max="16384" width="9.33203125" style="1" customWidth="1"/>
  </cols>
  <sheetData>
    <row r="1" spans="1:6" ht="13.5" thickBot="1">
      <c r="A1" s="2" t="s">
        <v>520</v>
      </c>
      <c r="B1" s="3" t="s">
        <v>716</v>
      </c>
      <c r="E1" s="1" t="s">
        <v>521</v>
      </c>
      <c r="F1" s="3" t="s">
        <v>722</v>
      </c>
    </row>
    <row r="2" spans="1:6" ht="12.75">
      <c r="A2" s="2"/>
      <c r="B2" s="4" t="s">
        <v>720</v>
      </c>
      <c r="F2" s="4"/>
    </row>
    <row r="3" ht="12.75">
      <c r="A3" s="6"/>
    </row>
    <row r="4" ht="12.75">
      <c r="A4" s="2" t="s">
        <v>513</v>
      </c>
    </row>
    <row r="5" ht="13.5" thickBot="1"/>
    <row r="6" spans="1:7" ht="27" thickBot="1">
      <c r="A6" s="19" t="s">
        <v>514</v>
      </c>
      <c r="B6" s="20" t="s">
        <v>515</v>
      </c>
      <c r="C6" s="21" t="s">
        <v>516</v>
      </c>
      <c r="D6" s="22" t="s">
        <v>519</v>
      </c>
      <c r="E6" s="23" t="s">
        <v>522</v>
      </c>
      <c r="F6" s="24" t="s">
        <v>517</v>
      </c>
      <c r="G6" s="25" t="s">
        <v>518</v>
      </c>
    </row>
    <row r="7" spans="1:7" ht="13.5" thickBot="1">
      <c r="A7" s="26"/>
      <c r="B7" s="27" t="s">
        <v>523</v>
      </c>
      <c r="C7" s="389" t="s">
        <v>982</v>
      </c>
      <c r="D7" s="28"/>
      <c r="E7" s="29">
        <v>95</v>
      </c>
      <c r="F7" s="28">
        <v>3</v>
      </c>
      <c r="G7" s="30">
        <f>F7*E7</f>
        <v>285</v>
      </c>
    </row>
    <row r="8" spans="1:7" ht="13.5" thickBot="1">
      <c r="A8" s="34"/>
      <c r="B8" s="35"/>
      <c r="C8" s="36"/>
      <c r="D8" s="37" t="s">
        <v>430</v>
      </c>
      <c r="E8" s="38"/>
      <c r="F8" s="39" t="s">
        <v>564</v>
      </c>
      <c r="G8" s="40">
        <f>SUM(G7:G7)</f>
        <v>285</v>
      </c>
    </row>
    <row r="9" spans="1:7" ht="12.75">
      <c r="A9" s="4"/>
      <c r="B9" s="4"/>
      <c r="C9" s="4"/>
      <c r="D9" s="4"/>
      <c r="E9" s="4"/>
      <c r="F9" s="4"/>
      <c r="G9" s="4"/>
    </row>
  </sheetData>
  <sheetProtection/>
  <printOptions/>
  <pageMargins left="0.75" right="0.75" top="1" bottom="1" header="0.5" footer="0.5"/>
  <pageSetup fitToHeight="1" fitToWidth="1" horizontalDpi="300" verticalDpi="300" orientation="portrait" scale="92" r:id="rId1"/>
</worksheet>
</file>

<file path=xl/worksheets/sheet101.xml><?xml version="1.0" encoding="utf-8"?>
<worksheet xmlns="http://schemas.openxmlformats.org/spreadsheetml/2006/main" xmlns:r="http://schemas.openxmlformats.org/officeDocument/2006/relationships">
  <sheetPr>
    <tabColor rgb="FF00B0F0"/>
    <pageSetUpPr fitToPage="1"/>
  </sheetPr>
  <dimension ref="A1:H8"/>
  <sheetViews>
    <sheetView workbookViewId="0" topLeftCell="A1">
      <selection activeCell="F10" sqref="F10"/>
    </sheetView>
  </sheetViews>
  <sheetFormatPr defaultColWidth="9.33203125" defaultRowHeight="12.75"/>
  <cols>
    <col min="1" max="1" width="13.83203125" style="1" customWidth="1"/>
    <col min="2" max="2" width="30.83203125" style="1" customWidth="1"/>
    <col min="3" max="3" width="17.83203125" style="1" customWidth="1"/>
    <col min="4" max="4" width="7.66015625" style="1" customWidth="1"/>
    <col min="5" max="5" width="7.5" style="1" customWidth="1"/>
    <col min="6" max="6" width="9.16015625" style="1" customWidth="1"/>
    <col min="7" max="7" width="11" style="1" customWidth="1"/>
    <col min="8" max="8" width="12.16015625" style="1" customWidth="1"/>
    <col min="9" max="16384" width="9.33203125" style="1" customWidth="1"/>
  </cols>
  <sheetData>
    <row r="1" spans="1:7" ht="13.5" thickBot="1">
      <c r="A1" s="2" t="s">
        <v>520</v>
      </c>
      <c r="B1" s="3" t="s">
        <v>716</v>
      </c>
      <c r="E1" s="1" t="s">
        <v>521</v>
      </c>
      <c r="G1" s="3" t="s">
        <v>717</v>
      </c>
    </row>
    <row r="2" spans="1:7" ht="12.75">
      <c r="A2" s="2"/>
      <c r="B2" s="102" t="s">
        <v>24</v>
      </c>
      <c r="G2" s="4"/>
    </row>
    <row r="3" ht="12.75">
      <c r="A3" s="6"/>
    </row>
    <row r="4" ht="12.75">
      <c r="A4" s="1" t="s">
        <v>527</v>
      </c>
    </row>
    <row r="5" ht="13.5" thickBot="1"/>
    <row r="6" spans="1:8" ht="12.75">
      <c r="A6" s="84"/>
      <c r="B6" s="85"/>
      <c r="C6" s="86"/>
      <c r="D6" s="75" t="s">
        <v>642</v>
      </c>
      <c r="E6" s="665" t="s">
        <v>660</v>
      </c>
      <c r="F6" s="666"/>
      <c r="G6" s="75" t="s">
        <v>665</v>
      </c>
      <c r="H6" s="110"/>
    </row>
    <row r="7" spans="1:8" ht="12.75" customHeight="1" thickBot="1">
      <c r="A7" s="667" t="s">
        <v>586</v>
      </c>
      <c r="B7" s="668"/>
      <c r="C7" s="80" t="s">
        <v>528</v>
      </c>
      <c r="D7" s="81" t="s">
        <v>659</v>
      </c>
      <c r="E7" s="204" t="s">
        <v>216</v>
      </c>
      <c r="F7" s="88" t="s">
        <v>542</v>
      </c>
      <c r="G7" s="82" t="s">
        <v>666</v>
      </c>
      <c r="H7" s="83" t="s">
        <v>542</v>
      </c>
    </row>
    <row r="8" spans="1:8" ht="13.5" thickBot="1">
      <c r="A8" s="119" t="s">
        <v>709</v>
      </c>
      <c r="B8" s="120"/>
      <c r="C8" s="116" t="s">
        <v>543</v>
      </c>
      <c r="D8" s="116">
        <v>250</v>
      </c>
      <c r="E8" s="121">
        <v>2.35</v>
      </c>
      <c r="F8" s="121">
        <f>250*2</f>
        <v>500</v>
      </c>
      <c r="G8" s="116"/>
      <c r="H8" s="122">
        <f>D8*E8</f>
        <v>587.5</v>
      </c>
    </row>
  </sheetData>
  <sheetProtection/>
  <mergeCells count="2">
    <mergeCell ref="E6:F6"/>
    <mergeCell ref="A7:B7"/>
  </mergeCells>
  <printOptions/>
  <pageMargins left="0.75" right="0.75" top="1" bottom="1" header="0.5" footer="0.5"/>
  <pageSetup fitToHeight="1" fitToWidth="1" horizontalDpi="300" verticalDpi="300" orientation="portrait" scale="90" r:id="rId1"/>
</worksheet>
</file>

<file path=xl/worksheets/sheet102.xml><?xml version="1.0" encoding="utf-8"?>
<worksheet xmlns="http://schemas.openxmlformats.org/spreadsheetml/2006/main" xmlns:r="http://schemas.openxmlformats.org/officeDocument/2006/relationships">
  <sheetPr>
    <tabColor rgb="FF00B0F0"/>
    <pageSetUpPr fitToPage="1"/>
  </sheetPr>
  <dimension ref="A1:G26"/>
  <sheetViews>
    <sheetView workbookViewId="0" topLeftCell="A16">
      <selection activeCell="I8" sqref="I8"/>
    </sheetView>
  </sheetViews>
  <sheetFormatPr defaultColWidth="9.33203125" defaultRowHeight="12.75"/>
  <cols>
    <col min="1" max="1" width="13.83203125" style="126" customWidth="1"/>
    <col min="2" max="2" width="30.83203125" style="126" customWidth="1"/>
    <col min="3" max="3" width="17.83203125" style="126" customWidth="1"/>
    <col min="4" max="4" width="7.66015625" style="126" customWidth="1"/>
    <col min="5" max="5" width="14.66015625" style="126" customWidth="1"/>
    <col min="6" max="6" width="12.33203125" style="126" customWidth="1"/>
    <col min="7" max="7" width="12.16015625" style="126" customWidth="1"/>
    <col min="8" max="16384" width="9.33203125" style="126" customWidth="1"/>
  </cols>
  <sheetData>
    <row r="1" spans="1:6" ht="13.5" thickBot="1">
      <c r="A1" s="124" t="s">
        <v>520</v>
      </c>
      <c r="B1" s="125" t="s">
        <v>716</v>
      </c>
      <c r="E1" s="126" t="s">
        <v>521</v>
      </c>
      <c r="F1" s="125" t="s">
        <v>718</v>
      </c>
    </row>
    <row r="2" spans="1:6" ht="12.75">
      <c r="A2" s="124"/>
      <c r="B2" s="433" t="s">
        <v>1043</v>
      </c>
      <c r="C2" s="504"/>
      <c r="F2" s="127"/>
    </row>
    <row r="3" ht="13.5" thickBot="1">
      <c r="A3" s="141"/>
    </row>
    <row r="4" spans="1:7" ht="12.75">
      <c r="A4" s="128" t="s">
        <v>560</v>
      </c>
      <c r="B4" s="129" t="s">
        <v>534</v>
      </c>
      <c r="C4" s="129" t="s">
        <v>528</v>
      </c>
      <c r="D4" s="129" t="s">
        <v>540</v>
      </c>
      <c r="E4" s="129" t="s">
        <v>561</v>
      </c>
      <c r="F4" s="197"/>
      <c r="G4" s="196" t="s">
        <v>562</v>
      </c>
    </row>
    <row r="5" spans="1:7" ht="13.5" thickBot="1">
      <c r="A5" s="130"/>
      <c r="B5" s="131"/>
      <c r="C5" s="131"/>
      <c r="D5" s="131" t="s">
        <v>566</v>
      </c>
      <c r="E5" s="131" t="s">
        <v>567</v>
      </c>
      <c r="F5" s="198"/>
      <c r="G5" s="199" t="s">
        <v>568</v>
      </c>
    </row>
    <row r="6" spans="1:7" ht="12.75">
      <c r="A6" s="132"/>
      <c r="B6" s="98" t="s">
        <v>571</v>
      </c>
      <c r="C6" s="133"/>
      <c r="D6" s="133">
        <v>1</v>
      </c>
      <c r="E6" s="134">
        <f>G15</f>
        <v>560</v>
      </c>
      <c r="F6" s="133"/>
      <c r="G6" s="179">
        <f>E6*D6</f>
        <v>560</v>
      </c>
    </row>
    <row r="7" spans="1:7" ht="13.5" thickBot="1">
      <c r="A7" s="137"/>
      <c r="B7" s="138" t="s">
        <v>527</v>
      </c>
      <c r="C7" s="138"/>
      <c r="D7" s="138">
        <v>1</v>
      </c>
      <c r="E7" s="139">
        <f>G24</f>
        <v>796</v>
      </c>
      <c r="F7" s="138"/>
      <c r="G7" s="180">
        <f>E7*D7</f>
        <v>796</v>
      </c>
    </row>
    <row r="8" spans="1:7" ht="13.5" thickBot="1">
      <c r="A8" s="287"/>
      <c r="B8" s="35"/>
      <c r="C8" s="241" t="s">
        <v>144</v>
      </c>
      <c r="D8" s="35"/>
      <c r="E8" s="35"/>
      <c r="F8" s="35"/>
      <c r="G8" s="211">
        <f>G6+G7</f>
        <v>1356</v>
      </c>
    </row>
    <row r="9" ht="12.75">
      <c r="A9" s="141"/>
    </row>
    <row r="10" ht="12.75">
      <c r="A10" s="124" t="s">
        <v>513</v>
      </c>
    </row>
    <row r="11" ht="13.5" thickBot="1"/>
    <row r="12" spans="1:7" ht="27" thickBot="1">
      <c r="A12" s="142" t="s">
        <v>514</v>
      </c>
      <c r="B12" s="143" t="s">
        <v>515</v>
      </c>
      <c r="C12" s="144" t="s">
        <v>980</v>
      </c>
      <c r="D12" s="145" t="s">
        <v>519</v>
      </c>
      <c r="E12" s="146" t="s">
        <v>522</v>
      </c>
      <c r="F12" s="147" t="s">
        <v>517</v>
      </c>
      <c r="G12" s="148" t="s">
        <v>518</v>
      </c>
    </row>
    <row r="13" spans="1:7" ht="12.75">
      <c r="A13" s="548"/>
      <c r="B13" s="389" t="s">
        <v>944</v>
      </c>
      <c r="C13" s="583" t="s">
        <v>982</v>
      </c>
      <c r="D13" s="582"/>
      <c r="E13" s="151">
        <v>80</v>
      </c>
      <c r="F13" s="150">
        <v>2</v>
      </c>
      <c r="G13" s="152">
        <f>F13*E13</f>
        <v>160</v>
      </c>
    </row>
    <row r="14" spans="1:7" ht="13.5" thickBot="1">
      <c r="A14" s="149"/>
      <c r="B14" s="389" t="s">
        <v>944</v>
      </c>
      <c r="C14" s="150" t="s">
        <v>981</v>
      </c>
      <c r="D14" s="150"/>
      <c r="E14" s="151">
        <v>80</v>
      </c>
      <c r="F14" s="150">
        <v>5</v>
      </c>
      <c r="G14" s="152">
        <f>F14*E14</f>
        <v>400</v>
      </c>
    </row>
    <row r="15" spans="1:7" ht="13.5" thickBot="1">
      <c r="A15" s="153"/>
      <c r="B15" s="154"/>
      <c r="C15" s="155"/>
      <c r="D15" s="156" t="s">
        <v>431</v>
      </c>
      <c r="E15" s="166"/>
      <c r="F15" s="157" t="s">
        <v>564</v>
      </c>
      <c r="G15" s="158">
        <f>SUM(G13:G14)</f>
        <v>560</v>
      </c>
    </row>
    <row r="16" spans="1:7" ht="12.75">
      <c r="A16" s="127"/>
      <c r="B16" s="127"/>
      <c r="C16" s="127"/>
      <c r="D16" s="127"/>
      <c r="E16" s="127"/>
      <c r="F16" s="127"/>
      <c r="G16" s="127"/>
    </row>
    <row r="17" spans="1:7" ht="12.75">
      <c r="A17" s="127" t="s">
        <v>525</v>
      </c>
      <c r="B17" s="127"/>
      <c r="C17" s="127"/>
      <c r="D17" s="127"/>
      <c r="E17" s="127"/>
      <c r="F17" s="127"/>
      <c r="G17" s="127"/>
    </row>
    <row r="18" spans="1:7" ht="13.5" thickBot="1">
      <c r="A18" s="127"/>
      <c r="B18" s="127"/>
      <c r="C18" s="127"/>
      <c r="D18" s="127"/>
      <c r="E18" s="127"/>
      <c r="F18" s="127"/>
      <c r="G18" s="127"/>
    </row>
    <row r="19" spans="1:7" ht="27" thickBot="1">
      <c r="A19" s="159" t="s">
        <v>526</v>
      </c>
      <c r="B19" s="282" t="s">
        <v>527</v>
      </c>
      <c r="C19" s="249" t="s">
        <v>528</v>
      </c>
      <c r="D19" s="143" t="s">
        <v>529</v>
      </c>
      <c r="E19" s="145" t="s">
        <v>530</v>
      </c>
      <c r="F19" s="161" t="s">
        <v>531</v>
      </c>
      <c r="G19" s="148" t="s">
        <v>532</v>
      </c>
    </row>
    <row r="20" spans="1:7" ht="12.75">
      <c r="A20" s="162" t="s">
        <v>433</v>
      </c>
      <c r="B20" s="163"/>
      <c r="C20" s="150"/>
      <c r="D20" s="150">
        <v>1</v>
      </c>
      <c r="E20" s="150">
        <v>20</v>
      </c>
      <c r="F20" s="151">
        <v>20</v>
      </c>
      <c r="G20" s="164">
        <f>D20*F20</f>
        <v>20</v>
      </c>
    </row>
    <row r="21" spans="1:7" ht="12.75">
      <c r="A21" s="162" t="s">
        <v>198</v>
      </c>
      <c r="B21" s="163"/>
      <c r="C21" s="150"/>
      <c r="D21" s="150">
        <v>4</v>
      </c>
      <c r="E21" s="150">
        <v>29</v>
      </c>
      <c r="F21" s="151">
        <v>29</v>
      </c>
      <c r="G21" s="164">
        <f>D21*F21</f>
        <v>116</v>
      </c>
    </row>
    <row r="22" spans="1:7" ht="12.75">
      <c r="A22" s="162" t="s">
        <v>956</v>
      </c>
      <c r="B22" s="163"/>
      <c r="C22" s="212"/>
      <c r="D22" s="212">
        <v>6</v>
      </c>
      <c r="E22" s="212">
        <v>50</v>
      </c>
      <c r="F22" s="213">
        <f>E22*D22</f>
        <v>300</v>
      </c>
      <c r="G22" s="214">
        <f>F22</f>
        <v>300</v>
      </c>
    </row>
    <row r="23" spans="1:7" ht="13.5" thickBot="1">
      <c r="A23" s="162" t="s">
        <v>955</v>
      </c>
      <c r="B23" s="163"/>
      <c r="C23" s="138"/>
      <c r="D23" s="138">
        <v>6</v>
      </c>
      <c r="E23" s="138">
        <v>60</v>
      </c>
      <c r="F23" s="215">
        <f>D23*E23</f>
        <v>360</v>
      </c>
      <c r="G23" s="203">
        <f>F23</f>
        <v>360</v>
      </c>
    </row>
    <row r="24" spans="1:7" ht="13.5" thickBot="1">
      <c r="A24" s="153"/>
      <c r="B24" s="155"/>
      <c r="C24" s="154"/>
      <c r="D24" s="155"/>
      <c r="E24" s="156" t="s">
        <v>432</v>
      </c>
      <c r="F24" s="166"/>
      <c r="G24" s="200">
        <f>SUM(G20:G23)</f>
        <v>796</v>
      </c>
    </row>
    <row r="26" ht="12.75">
      <c r="A26" s="126" t="s">
        <v>957</v>
      </c>
    </row>
  </sheetData>
  <sheetProtection/>
  <printOptions/>
  <pageMargins left="0.75" right="0.75" top="1" bottom="1" header="0.5" footer="0.5"/>
  <pageSetup fitToHeight="1" fitToWidth="1" horizontalDpi="300" verticalDpi="300" orientation="portrait" scale="91" r:id="rId1"/>
</worksheet>
</file>

<file path=xl/worksheets/sheet103.xml><?xml version="1.0" encoding="utf-8"?>
<worksheet xmlns="http://schemas.openxmlformats.org/spreadsheetml/2006/main" xmlns:r="http://schemas.openxmlformats.org/officeDocument/2006/relationships">
  <sheetPr>
    <tabColor rgb="FF00B0F0"/>
    <pageSetUpPr fitToPage="1"/>
  </sheetPr>
  <dimension ref="A1:G26"/>
  <sheetViews>
    <sheetView workbookViewId="0" topLeftCell="A13">
      <selection activeCell="H2" sqref="H2"/>
    </sheetView>
  </sheetViews>
  <sheetFormatPr defaultColWidth="9.33203125" defaultRowHeight="12.75"/>
  <cols>
    <col min="1" max="1" width="13.83203125" style="126" customWidth="1"/>
    <col min="2" max="2" width="30.83203125" style="126" customWidth="1"/>
    <col min="3" max="3" width="17.83203125" style="126" customWidth="1"/>
    <col min="4" max="4" width="8.66015625" style="126" customWidth="1"/>
    <col min="5" max="5" width="15" style="126" customWidth="1"/>
    <col min="6" max="6" width="12.33203125" style="126" customWidth="1"/>
    <col min="7" max="7" width="12.16015625" style="126" customWidth="1"/>
    <col min="8" max="16384" width="9.33203125" style="126" customWidth="1"/>
  </cols>
  <sheetData>
    <row r="1" spans="1:6" ht="13.5" thickBot="1">
      <c r="A1" s="124" t="s">
        <v>520</v>
      </c>
      <c r="B1" s="125" t="s">
        <v>716</v>
      </c>
      <c r="E1" s="126" t="s">
        <v>521</v>
      </c>
      <c r="F1" s="125" t="s">
        <v>719</v>
      </c>
    </row>
    <row r="2" spans="1:6" ht="12.75">
      <c r="A2" s="124"/>
      <c r="B2" s="380" t="s">
        <v>1044</v>
      </c>
      <c r="C2" s="419"/>
      <c r="F2" s="127"/>
    </row>
    <row r="3" ht="13.5" thickBot="1">
      <c r="A3" s="141"/>
    </row>
    <row r="4" spans="1:7" ht="12.75">
      <c r="A4" s="128" t="s">
        <v>560</v>
      </c>
      <c r="B4" s="129" t="s">
        <v>534</v>
      </c>
      <c r="C4" s="129" t="s">
        <v>528</v>
      </c>
      <c r="D4" s="129" t="s">
        <v>540</v>
      </c>
      <c r="E4" s="129" t="s">
        <v>561</v>
      </c>
      <c r="F4" s="197"/>
      <c r="G4" s="196" t="s">
        <v>562</v>
      </c>
    </row>
    <row r="5" spans="1:7" ht="13.5" thickBot="1">
      <c r="A5" s="130"/>
      <c r="B5" s="131"/>
      <c r="C5" s="131"/>
      <c r="D5" s="131" t="s">
        <v>566</v>
      </c>
      <c r="E5" s="131" t="s">
        <v>567</v>
      </c>
      <c r="F5" s="198"/>
      <c r="G5" s="199" t="s">
        <v>568</v>
      </c>
    </row>
    <row r="6" spans="1:7" ht="12.75">
      <c r="A6" s="132"/>
      <c r="B6" s="98" t="s">
        <v>571</v>
      </c>
      <c r="C6" s="133"/>
      <c r="D6" s="133">
        <v>1</v>
      </c>
      <c r="E6" s="134">
        <f>G15</f>
        <v>1040</v>
      </c>
      <c r="F6" s="133"/>
      <c r="G6" s="179">
        <f>E6*D6</f>
        <v>1040</v>
      </c>
    </row>
    <row r="7" spans="1:7" ht="13.5" thickBot="1">
      <c r="A7" s="137"/>
      <c r="B7" s="138" t="s">
        <v>527</v>
      </c>
      <c r="C7" s="138"/>
      <c r="D7" s="138">
        <v>1</v>
      </c>
      <c r="E7" s="139">
        <f>G24</f>
        <v>1352</v>
      </c>
      <c r="F7" s="138"/>
      <c r="G7" s="180">
        <f>E7*D7</f>
        <v>1352</v>
      </c>
    </row>
    <row r="8" spans="1:7" ht="13.5" thickBot="1">
      <c r="A8" s="287"/>
      <c r="B8" s="35"/>
      <c r="C8" s="241" t="s">
        <v>151</v>
      </c>
      <c r="D8" s="35"/>
      <c r="E8" s="35"/>
      <c r="F8" s="35"/>
      <c r="G8" s="211">
        <f>G6+G7</f>
        <v>2392</v>
      </c>
    </row>
    <row r="9" ht="12.75">
      <c r="A9" s="141"/>
    </row>
    <row r="10" ht="12.75">
      <c r="A10" s="124" t="s">
        <v>513</v>
      </c>
    </row>
    <row r="11" ht="13.5" thickBot="1"/>
    <row r="12" spans="1:7" ht="27" thickBot="1">
      <c r="A12" s="142" t="s">
        <v>514</v>
      </c>
      <c r="B12" s="143" t="s">
        <v>515</v>
      </c>
      <c r="C12" s="144" t="s">
        <v>980</v>
      </c>
      <c r="D12" s="145" t="s">
        <v>519</v>
      </c>
      <c r="E12" s="146" t="s">
        <v>522</v>
      </c>
      <c r="F12" s="147" t="s">
        <v>517</v>
      </c>
      <c r="G12" s="148" t="s">
        <v>518</v>
      </c>
    </row>
    <row r="13" spans="1:7" ht="12.75">
      <c r="A13" s="548"/>
      <c r="B13" s="389" t="s">
        <v>944</v>
      </c>
      <c r="C13" s="583" t="s">
        <v>982</v>
      </c>
      <c r="D13" s="582"/>
      <c r="E13" s="151">
        <v>80</v>
      </c>
      <c r="F13" s="150">
        <v>3</v>
      </c>
      <c r="G13" s="152">
        <f>F13*E13</f>
        <v>240</v>
      </c>
    </row>
    <row r="14" spans="1:7" ht="13.5" thickBot="1">
      <c r="A14" s="149"/>
      <c r="B14" s="389" t="s">
        <v>944</v>
      </c>
      <c r="C14" s="150" t="s">
        <v>981</v>
      </c>
      <c r="D14" s="150"/>
      <c r="E14" s="151">
        <v>80</v>
      </c>
      <c r="F14" s="150">
        <v>10</v>
      </c>
      <c r="G14" s="152">
        <f>F14*E14</f>
        <v>800</v>
      </c>
    </row>
    <row r="15" spans="1:7" ht="13.5" thickBot="1">
      <c r="A15" s="153"/>
      <c r="B15" s="154"/>
      <c r="C15" s="155"/>
      <c r="D15" s="156" t="s">
        <v>434</v>
      </c>
      <c r="E15" s="166"/>
      <c r="F15" s="157" t="s">
        <v>564</v>
      </c>
      <c r="G15" s="158">
        <f>SUM(G13:G14)</f>
        <v>1040</v>
      </c>
    </row>
    <row r="16" spans="1:7" ht="12.75">
      <c r="A16" s="127"/>
      <c r="B16" s="127"/>
      <c r="C16" s="127"/>
      <c r="D16" s="127"/>
      <c r="E16" s="127"/>
      <c r="F16" s="127"/>
      <c r="G16" s="127"/>
    </row>
    <row r="17" spans="1:7" ht="12.75">
      <c r="A17" s="127" t="s">
        <v>525</v>
      </c>
      <c r="B17" s="127"/>
      <c r="C17" s="127"/>
      <c r="D17" s="127"/>
      <c r="E17" s="127"/>
      <c r="F17" s="127"/>
      <c r="G17" s="127"/>
    </row>
    <row r="18" spans="1:7" ht="13.5" thickBot="1">
      <c r="A18" s="127"/>
      <c r="B18" s="127"/>
      <c r="C18" s="127"/>
      <c r="D18" s="127"/>
      <c r="E18" s="127"/>
      <c r="F18" s="127"/>
      <c r="G18" s="127"/>
    </row>
    <row r="19" spans="1:7" ht="27" thickBot="1">
      <c r="A19" s="159" t="s">
        <v>526</v>
      </c>
      <c r="B19" s="282" t="s">
        <v>527</v>
      </c>
      <c r="C19" s="249" t="s">
        <v>528</v>
      </c>
      <c r="D19" s="143" t="s">
        <v>529</v>
      </c>
      <c r="E19" s="145" t="s">
        <v>530</v>
      </c>
      <c r="F19" s="161" t="s">
        <v>531</v>
      </c>
      <c r="G19" s="148" t="s">
        <v>532</v>
      </c>
    </row>
    <row r="20" spans="1:7" ht="12.75">
      <c r="A20" s="162" t="s">
        <v>433</v>
      </c>
      <c r="B20" s="163"/>
      <c r="C20" s="150"/>
      <c r="D20" s="150">
        <v>1</v>
      </c>
      <c r="E20" s="150">
        <v>20</v>
      </c>
      <c r="F20" s="151">
        <v>20</v>
      </c>
      <c r="G20" s="164">
        <f>D20*F20</f>
        <v>20</v>
      </c>
    </row>
    <row r="21" spans="1:7" ht="12.75">
      <c r="A21" s="162" t="s">
        <v>100</v>
      </c>
      <c r="B21" s="163"/>
      <c r="C21" s="150"/>
      <c r="D21" s="150">
        <v>8</v>
      </c>
      <c r="E21" s="150">
        <v>29</v>
      </c>
      <c r="F21" s="151">
        <v>29</v>
      </c>
      <c r="G21" s="164">
        <f>D21*F21</f>
        <v>232</v>
      </c>
    </row>
    <row r="22" spans="1:7" ht="12.75">
      <c r="A22" s="162" t="s">
        <v>954</v>
      </c>
      <c r="B22" s="163"/>
      <c r="C22" s="212"/>
      <c r="D22" s="212">
        <v>10</v>
      </c>
      <c r="E22" s="212">
        <v>50</v>
      </c>
      <c r="F22" s="213">
        <f>E22*D22</f>
        <v>500</v>
      </c>
      <c r="G22" s="214">
        <f>F22</f>
        <v>500</v>
      </c>
    </row>
    <row r="23" spans="1:7" ht="13.5" thickBot="1">
      <c r="A23" s="162" t="s">
        <v>955</v>
      </c>
      <c r="B23" s="163"/>
      <c r="C23" s="138"/>
      <c r="D23" s="138">
        <v>10</v>
      </c>
      <c r="E23" s="138">
        <v>60</v>
      </c>
      <c r="F23" s="215">
        <f>D23*E23</f>
        <v>600</v>
      </c>
      <c r="G23" s="203">
        <f>F23</f>
        <v>600</v>
      </c>
    </row>
    <row r="24" spans="1:7" ht="13.5" thickBot="1">
      <c r="A24" s="153"/>
      <c r="B24" s="155"/>
      <c r="C24" s="154"/>
      <c r="D24" s="155"/>
      <c r="E24" s="156" t="s">
        <v>435</v>
      </c>
      <c r="F24" s="166"/>
      <c r="G24" s="200">
        <f>SUM(G20:G23)</f>
        <v>1352</v>
      </c>
    </row>
    <row r="26" ht="12.75">
      <c r="A26" s="126" t="s">
        <v>957</v>
      </c>
    </row>
  </sheetData>
  <sheetProtection/>
  <printOptions/>
  <pageMargins left="0.75" right="0.75" top="1" bottom="1" header="0.5" footer="0.5"/>
  <pageSetup fitToHeight="0" fitToWidth="1" horizontalDpi="600" verticalDpi="600" orientation="portrait" scale="90" r:id="rId1"/>
</worksheet>
</file>

<file path=xl/worksheets/sheet104.xml><?xml version="1.0" encoding="utf-8"?>
<worksheet xmlns="http://schemas.openxmlformats.org/spreadsheetml/2006/main" xmlns:r="http://schemas.openxmlformats.org/officeDocument/2006/relationships">
  <sheetPr>
    <tabColor rgb="FF00B0F0"/>
    <pageSetUpPr fitToPage="1"/>
  </sheetPr>
  <dimension ref="A1:H12"/>
  <sheetViews>
    <sheetView workbookViewId="0" topLeftCell="A1">
      <selection activeCell="B17" sqref="B17"/>
    </sheetView>
  </sheetViews>
  <sheetFormatPr defaultColWidth="9.33203125" defaultRowHeight="12.75"/>
  <cols>
    <col min="1" max="1" width="13.83203125" style="1" customWidth="1"/>
    <col min="2" max="2" width="30.83203125" style="1" customWidth="1"/>
    <col min="3" max="3" width="17.83203125" style="1" customWidth="1"/>
    <col min="4" max="4" width="7.66015625" style="1" customWidth="1"/>
    <col min="5" max="5" width="9.5" style="1" customWidth="1"/>
    <col min="6" max="6" width="11" style="1" customWidth="1"/>
    <col min="7" max="7" width="11.16015625" style="1" customWidth="1"/>
    <col min="8" max="8" width="12.16015625" style="1" customWidth="1"/>
    <col min="9" max="9" width="12.83203125" style="1" bestFit="1" customWidth="1"/>
    <col min="10" max="16384" width="9.33203125" style="1" customWidth="1"/>
  </cols>
  <sheetData>
    <row r="1" spans="1:8" ht="13.5" thickBot="1">
      <c r="A1" s="2" t="s">
        <v>520</v>
      </c>
      <c r="B1" s="3" t="s">
        <v>716</v>
      </c>
      <c r="G1" s="64" t="s">
        <v>521</v>
      </c>
      <c r="H1" s="3" t="s">
        <v>64</v>
      </c>
    </row>
    <row r="2" spans="1:7" ht="12.75">
      <c r="A2" s="2"/>
      <c r="B2" s="96" t="s">
        <v>54</v>
      </c>
      <c r="G2" s="4"/>
    </row>
    <row r="3" ht="12.75">
      <c r="A3" s="6"/>
    </row>
    <row r="4" spans="1:8" ht="12.75">
      <c r="A4" s="4" t="s">
        <v>556</v>
      </c>
      <c r="B4" s="4"/>
      <c r="C4" s="4"/>
      <c r="D4" s="4"/>
      <c r="E4" s="4"/>
      <c r="F4" s="4"/>
      <c r="G4" s="4"/>
      <c r="H4" s="4"/>
    </row>
    <row r="5" spans="1:8" ht="13.5" thickBot="1">
      <c r="A5" s="4"/>
      <c r="B5" s="4"/>
      <c r="C5" s="4"/>
      <c r="D5" s="4"/>
      <c r="E5" s="4"/>
      <c r="F5" s="4"/>
      <c r="G5" s="4"/>
      <c r="H5" s="4"/>
    </row>
    <row r="6" spans="1:8" ht="24" thickBot="1">
      <c r="A6" s="673" t="s">
        <v>534</v>
      </c>
      <c r="B6" s="674"/>
      <c r="C6" s="249" t="s">
        <v>528</v>
      </c>
      <c r="D6" s="143" t="s">
        <v>529</v>
      </c>
      <c r="E6" s="143" t="s">
        <v>558</v>
      </c>
      <c r="F6" s="145" t="s">
        <v>535</v>
      </c>
      <c r="G6" s="161" t="s">
        <v>536</v>
      </c>
      <c r="H6" s="148" t="s">
        <v>537</v>
      </c>
    </row>
    <row r="7" spans="1:8" ht="13.5">
      <c r="A7" s="387" t="s">
        <v>1045</v>
      </c>
      <c r="B7" s="620"/>
      <c r="C7" s="150"/>
      <c r="D7" s="150">
        <v>1</v>
      </c>
      <c r="E7" s="216" t="s">
        <v>548</v>
      </c>
      <c r="F7" s="182">
        <v>1240</v>
      </c>
      <c r="G7" s="151">
        <v>1240</v>
      </c>
      <c r="H7" s="164">
        <f>D7*G7</f>
        <v>1240</v>
      </c>
    </row>
    <row r="8" spans="1:8" ht="12.75">
      <c r="A8" s="162" t="s">
        <v>747</v>
      </c>
      <c r="B8" s="163"/>
      <c r="C8" s="150"/>
      <c r="D8" s="150">
        <v>4</v>
      </c>
      <c r="E8" s="216" t="s">
        <v>581</v>
      </c>
      <c r="F8" s="182">
        <v>22</v>
      </c>
      <c r="G8" s="151">
        <v>22</v>
      </c>
      <c r="H8" s="164">
        <f>D8*G8</f>
        <v>88</v>
      </c>
    </row>
    <row r="9" spans="1:8" ht="13.5" thickBot="1">
      <c r="A9" s="206" t="s">
        <v>579</v>
      </c>
      <c r="B9" s="207"/>
      <c r="C9" s="138"/>
      <c r="D9" s="138">
        <v>1</v>
      </c>
      <c r="E9" s="217" t="s">
        <v>580</v>
      </c>
      <c r="F9" s="139">
        <v>15</v>
      </c>
      <c r="G9" s="177">
        <v>15</v>
      </c>
      <c r="H9" s="180">
        <f>D9*G9</f>
        <v>15</v>
      </c>
    </row>
    <row r="10" spans="1:8" ht="13.5" thickBot="1">
      <c r="A10" s="153"/>
      <c r="B10" s="155"/>
      <c r="C10" s="155"/>
      <c r="D10" s="155"/>
      <c r="E10" s="155"/>
      <c r="F10" s="218" t="s">
        <v>436</v>
      </c>
      <c r="G10" s="166">
        <f>H10</f>
        <v>1343</v>
      </c>
      <c r="H10" s="200">
        <f>SUM(H7:H9)</f>
        <v>1343</v>
      </c>
    </row>
    <row r="12" ht="12.75">
      <c r="A12" t="s">
        <v>96</v>
      </c>
    </row>
  </sheetData>
  <sheetProtection/>
  <mergeCells count="1">
    <mergeCell ref="A6:B6"/>
  </mergeCells>
  <printOptions/>
  <pageMargins left="0.75" right="0.75" top="1" bottom="1" header="0.5" footer="0.5"/>
  <pageSetup fitToHeight="0" fitToWidth="1" horizontalDpi="600" verticalDpi="600" orientation="portrait" scale="87" r:id="rId1"/>
</worksheet>
</file>

<file path=xl/worksheets/sheet105.xml><?xml version="1.0" encoding="utf-8"?>
<worksheet xmlns="http://schemas.openxmlformats.org/spreadsheetml/2006/main" xmlns:r="http://schemas.openxmlformats.org/officeDocument/2006/relationships">
  <sheetPr>
    <tabColor rgb="FF00B0F0"/>
    <pageSetUpPr fitToPage="1"/>
  </sheetPr>
  <dimension ref="A1:H12"/>
  <sheetViews>
    <sheetView workbookViewId="0" topLeftCell="A1">
      <selection activeCell="F15" sqref="F14:F15"/>
    </sheetView>
  </sheetViews>
  <sheetFormatPr defaultColWidth="9.33203125" defaultRowHeight="12.75"/>
  <cols>
    <col min="1" max="1" width="13.83203125" style="1" customWidth="1"/>
    <col min="2" max="2" width="21" style="1" customWidth="1"/>
    <col min="3" max="3" width="8" style="1" customWidth="1"/>
    <col min="4" max="4" width="7.66015625" style="1" customWidth="1"/>
    <col min="5" max="5" width="9.5" style="1" customWidth="1"/>
    <col min="6" max="6" width="55.66015625" style="1" bestFit="1" customWidth="1"/>
    <col min="7" max="7" width="15.16015625" style="1" bestFit="1" customWidth="1"/>
    <col min="8" max="8" width="12.16015625" style="1" customWidth="1"/>
    <col min="9" max="9" width="12.83203125" style="1" bestFit="1" customWidth="1"/>
    <col min="10" max="16384" width="9.33203125" style="1" customWidth="1"/>
  </cols>
  <sheetData>
    <row r="1" spans="1:8" ht="13.5" thickBot="1">
      <c r="A1" s="2" t="s">
        <v>520</v>
      </c>
      <c r="B1" s="3" t="s">
        <v>716</v>
      </c>
      <c r="G1" s="64" t="s">
        <v>521</v>
      </c>
      <c r="H1" s="3" t="s">
        <v>150</v>
      </c>
    </row>
    <row r="2" spans="1:7" ht="12.75">
      <c r="A2" s="2"/>
      <c r="B2" s="96" t="s">
        <v>54</v>
      </c>
      <c r="G2" s="4"/>
    </row>
    <row r="3" ht="12.75">
      <c r="A3" s="6"/>
    </row>
    <row r="4" spans="1:8" ht="12.75">
      <c r="A4" s="4" t="s">
        <v>556</v>
      </c>
      <c r="B4" s="4"/>
      <c r="C4" s="4"/>
      <c r="D4" s="4"/>
      <c r="E4" s="4"/>
      <c r="F4" s="4"/>
      <c r="G4" s="4"/>
      <c r="H4" s="4"/>
    </row>
    <row r="5" spans="1:8" ht="13.5" thickBot="1">
      <c r="A5" s="4"/>
      <c r="B5" s="4"/>
      <c r="C5" s="4"/>
      <c r="D5" s="4"/>
      <c r="E5" s="4"/>
      <c r="F5" s="4"/>
      <c r="G5" s="4"/>
      <c r="H5" s="4"/>
    </row>
    <row r="6" spans="1:8" ht="13.5" thickBot="1">
      <c r="A6" s="673" t="s">
        <v>534</v>
      </c>
      <c r="B6" s="674"/>
      <c r="C6" s="249" t="s">
        <v>528</v>
      </c>
      <c r="D6" s="143" t="s">
        <v>529</v>
      </c>
      <c r="E6" s="143" t="s">
        <v>558</v>
      </c>
      <c r="F6" s="145" t="s">
        <v>535</v>
      </c>
      <c r="G6" s="161" t="s">
        <v>536</v>
      </c>
      <c r="H6" s="148" t="s">
        <v>537</v>
      </c>
    </row>
    <row r="7" spans="1:8" ht="12.75">
      <c r="A7" s="387" t="s">
        <v>1046</v>
      </c>
      <c r="B7" s="388"/>
      <c r="C7" s="150"/>
      <c r="D7" s="150">
        <v>1</v>
      </c>
      <c r="E7" s="216" t="s">
        <v>548</v>
      </c>
      <c r="F7" s="182">
        <v>1640</v>
      </c>
      <c r="G7" s="151">
        <v>1640</v>
      </c>
      <c r="H7" s="164">
        <f>D7*G7</f>
        <v>1640</v>
      </c>
    </row>
    <row r="8" spans="1:8" ht="12.75">
      <c r="A8" s="162" t="s">
        <v>747</v>
      </c>
      <c r="B8" s="163"/>
      <c r="C8" s="150"/>
      <c r="D8" s="150">
        <v>8</v>
      </c>
      <c r="E8" s="216" t="s">
        <v>581</v>
      </c>
      <c r="F8" s="182">
        <v>22</v>
      </c>
      <c r="G8" s="151">
        <v>22</v>
      </c>
      <c r="H8" s="164">
        <f>D8*G8</f>
        <v>176</v>
      </c>
    </row>
    <row r="9" spans="1:8" ht="13.5" thickBot="1">
      <c r="A9" s="206" t="s">
        <v>579</v>
      </c>
      <c r="B9" s="207"/>
      <c r="C9" s="138"/>
      <c r="D9" s="138">
        <v>1</v>
      </c>
      <c r="E9" s="217" t="s">
        <v>580</v>
      </c>
      <c r="F9" s="139">
        <v>15</v>
      </c>
      <c r="G9" s="177">
        <v>15</v>
      </c>
      <c r="H9" s="180">
        <f>D9*G9</f>
        <v>15</v>
      </c>
    </row>
    <row r="10" spans="1:8" ht="13.5" thickBot="1">
      <c r="A10" s="153"/>
      <c r="B10" s="155"/>
      <c r="C10" s="155"/>
      <c r="D10" s="155"/>
      <c r="E10" s="155"/>
      <c r="F10" s="218" t="s">
        <v>437</v>
      </c>
      <c r="G10" s="166">
        <f>H10</f>
        <v>1831</v>
      </c>
      <c r="H10" s="200">
        <f>SUM(H7:H9)</f>
        <v>1831</v>
      </c>
    </row>
    <row r="12" ht="12.75">
      <c r="A12" t="s">
        <v>96</v>
      </c>
    </row>
  </sheetData>
  <sheetProtection/>
  <mergeCells count="1">
    <mergeCell ref="A6:B6"/>
  </mergeCells>
  <printOptions/>
  <pageMargins left="0.75" right="0.75" top="1" bottom="1" header="0.5" footer="0.5"/>
  <pageSetup fitToHeight="1" fitToWidth="1" horizontalDpi="300" verticalDpi="300" orientation="portrait" scale="69" r:id="rId1"/>
</worksheet>
</file>

<file path=xl/worksheets/sheet106.xml><?xml version="1.0" encoding="utf-8"?>
<worksheet xmlns="http://schemas.openxmlformats.org/spreadsheetml/2006/main" xmlns:r="http://schemas.openxmlformats.org/officeDocument/2006/relationships">
  <sheetPr>
    <tabColor rgb="FF00B0F0"/>
    <pageSetUpPr fitToPage="1"/>
  </sheetPr>
  <dimension ref="A1:G13"/>
  <sheetViews>
    <sheetView workbookViewId="0" topLeftCell="A1">
      <selection activeCell="D22" sqref="D22:D23"/>
    </sheetView>
  </sheetViews>
  <sheetFormatPr defaultColWidth="9.33203125" defaultRowHeight="12.75"/>
  <cols>
    <col min="1" max="1" width="13.83203125" style="1" customWidth="1"/>
    <col min="2" max="2" width="30.83203125" style="1" customWidth="1"/>
    <col min="3" max="3" width="17.83203125" style="1" customWidth="1"/>
    <col min="4" max="4" width="10" style="1" bestFit="1" customWidth="1"/>
    <col min="5" max="5" width="15.16015625" style="1" bestFit="1" customWidth="1"/>
    <col min="6" max="6" width="10" style="1" bestFit="1" customWidth="1"/>
    <col min="7" max="7" width="12.16015625" style="1" customWidth="1"/>
    <col min="8" max="16384" width="9.33203125" style="1" customWidth="1"/>
  </cols>
  <sheetData>
    <row r="1" spans="1:6" ht="13.5" thickBot="1">
      <c r="A1" s="2" t="s">
        <v>520</v>
      </c>
      <c r="B1" s="3" t="s">
        <v>716</v>
      </c>
      <c r="E1" s="1" t="s">
        <v>521</v>
      </c>
      <c r="F1" s="621" t="s">
        <v>149</v>
      </c>
    </row>
    <row r="2" spans="1:6" ht="12.75">
      <c r="A2" s="2"/>
      <c r="B2" s="4" t="s">
        <v>874</v>
      </c>
      <c r="F2" s="4"/>
    </row>
    <row r="3" ht="12.75">
      <c r="A3" s="6"/>
    </row>
    <row r="4" ht="12.75">
      <c r="A4" s="1" t="s">
        <v>539</v>
      </c>
    </row>
    <row r="5" ht="13.5" thickBot="1"/>
    <row r="6" spans="1:7" ht="39.75" thickBot="1">
      <c r="A6" s="50" t="s">
        <v>590</v>
      </c>
      <c r="B6" s="51"/>
      <c r="C6" s="52" t="s">
        <v>528</v>
      </c>
      <c r="D6" s="53" t="s">
        <v>565</v>
      </c>
      <c r="E6" s="54" t="s">
        <v>633</v>
      </c>
      <c r="F6" s="22" t="s">
        <v>541</v>
      </c>
      <c r="G6" s="55" t="s">
        <v>542</v>
      </c>
    </row>
    <row r="7" spans="1:7" ht="12.75">
      <c r="A7" s="387" t="s">
        <v>1069</v>
      </c>
      <c r="B7" s="45"/>
      <c r="C7" s="28"/>
      <c r="D7" s="28">
        <v>1</v>
      </c>
      <c r="E7" s="653">
        <v>243</v>
      </c>
      <c r="F7" s="28"/>
      <c r="G7" s="46">
        <f>E7*D7</f>
        <v>243</v>
      </c>
    </row>
    <row r="8" spans="1:7" ht="13.5" thickBot="1">
      <c r="A8" s="514" t="s">
        <v>1070</v>
      </c>
      <c r="B8" s="107"/>
      <c r="C8" s="32"/>
      <c r="D8" s="32">
        <v>1</v>
      </c>
      <c r="E8" s="33">
        <v>295</v>
      </c>
      <c r="F8" s="32"/>
      <c r="G8" s="108">
        <f>E8*D8</f>
        <v>295</v>
      </c>
    </row>
    <row r="11" ht="12.75">
      <c r="A11" s="654"/>
    </row>
    <row r="12" ht="12.75">
      <c r="A12" s="547"/>
    </row>
    <row r="13" ht="12.75">
      <c r="A13" s="547"/>
    </row>
  </sheetData>
  <sheetProtection/>
  <printOptions/>
  <pageMargins left="0.75" right="0.75" top="1" bottom="1" header="0.5" footer="0.5"/>
  <pageSetup fitToHeight="0" fitToWidth="1" horizontalDpi="600" verticalDpi="600" orientation="portrait" scale="90" r:id="rId1"/>
</worksheet>
</file>

<file path=xl/worksheets/sheet107.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1" customWidth="1"/>
    <col min="2" max="2" width="30.83203125" style="1" customWidth="1"/>
    <col min="3" max="3" width="17.83203125" style="1" customWidth="1"/>
    <col min="4" max="4" width="7.83203125" style="1" customWidth="1"/>
    <col min="5" max="5" width="15.66015625" style="1" customWidth="1"/>
    <col min="6" max="6" width="11" style="1" customWidth="1"/>
    <col min="7" max="7" width="12" style="1" customWidth="1"/>
    <col min="8" max="16384" width="9.33203125" style="1" customWidth="1"/>
  </cols>
  <sheetData>
    <row r="1" spans="1:6" ht="13.5" thickBot="1">
      <c r="A1" s="2" t="s">
        <v>520</v>
      </c>
      <c r="B1" s="3" t="s">
        <v>716</v>
      </c>
      <c r="E1" s="1" t="s">
        <v>521</v>
      </c>
      <c r="F1" s="3" t="s">
        <v>721</v>
      </c>
    </row>
    <row r="2" spans="1:6" ht="12.75">
      <c r="A2" s="2"/>
      <c r="B2" s="96" t="s">
        <v>55</v>
      </c>
      <c r="F2" s="4"/>
    </row>
    <row r="3" ht="12.75">
      <c r="A3" s="6"/>
    </row>
    <row r="4" ht="12.75">
      <c r="A4" s="2" t="s">
        <v>513</v>
      </c>
    </row>
    <row r="5" ht="13.5" thickBot="1"/>
    <row r="6" spans="1:7" ht="27" thickBot="1">
      <c r="A6" s="19" t="s">
        <v>514</v>
      </c>
      <c r="B6" s="20" t="s">
        <v>515</v>
      </c>
      <c r="C6" s="439" t="s">
        <v>980</v>
      </c>
      <c r="D6" s="22" t="s">
        <v>519</v>
      </c>
      <c r="E6" s="23" t="s">
        <v>522</v>
      </c>
      <c r="F6" s="24" t="s">
        <v>517</v>
      </c>
      <c r="G6" s="25" t="s">
        <v>518</v>
      </c>
    </row>
    <row r="7" spans="1:7" ht="13.5" thickBot="1">
      <c r="A7" s="26"/>
      <c r="B7" s="27" t="s">
        <v>523</v>
      </c>
      <c r="C7" s="389" t="s">
        <v>982</v>
      </c>
      <c r="D7" s="28"/>
      <c r="E7" s="29">
        <v>95</v>
      </c>
      <c r="F7" s="28">
        <v>3</v>
      </c>
      <c r="G7" s="30">
        <f>F7*E7</f>
        <v>285</v>
      </c>
    </row>
    <row r="8" spans="1:7" ht="13.5" thickBot="1">
      <c r="A8" s="34"/>
      <c r="B8" s="35"/>
      <c r="C8" s="36"/>
      <c r="D8" s="37" t="s">
        <v>438</v>
      </c>
      <c r="E8" s="38"/>
      <c r="F8" s="39" t="s">
        <v>564</v>
      </c>
      <c r="G8" s="40">
        <f>SUM(G7:G7)</f>
        <v>285</v>
      </c>
    </row>
    <row r="9" spans="1:7" ht="12.75">
      <c r="A9" s="4"/>
      <c r="B9" s="4"/>
      <c r="C9" s="4"/>
      <c r="D9" s="4"/>
      <c r="E9" s="4"/>
      <c r="F9" s="4"/>
      <c r="G9" s="4"/>
    </row>
  </sheetData>
  <sheetProtection/>
  <printOptions/>
  <pageMargins left="0.75" right="0.75" top="1" bottom="1" header="0.5" footer="0.5"/>
  <pageSetup fitToHeight="0" fitToWidth="1" horizontalDpi="300" verticalDpi="300" orientation="portrait" scale="91" r:id="rId1"/>
</worksheet>
</file>

<file path=xl/worksheets/sheet108.xml><?xml version="1.0" encoding="utf-8"?>
<worksheet xmlns="http://schemas.openxmlformats.org/spreadsheetml/2006/main" xmlns:r="http://schemas.openxmlformats.org/officeDocument/2006/relationships">
  <sheetPr>
    <tabColor rgb="FF00B0F0"/>
    <pageSetUpPr fitToPage="1"/>
  </sheetPr>
  <dimension ref="A1:G38"/>
  <sheetViews>
    <sheetView workbookViewId="0" topLeftCell="A16">
      <selection activeCell="I1" sqref="H1:I1"/>
    </sheetView>
  </sheetViews>
  <sheetFormatPr defaultColWidth="9.33203125" defaultRowHeight="12.75"/>
  <cols>
    <col min="1" max="1" width="13.83203125" style="126" customWidth="1"/>
    <col min="2" max="2" width="30.83203125" style="126" customWidth="1"/>
    <col min="3" max="3" width="17.83203125" style="126" customWidth="1"/>
    <col min="4" max="4" width="8.66015625" style="126" customWidth="1"/>
    <col min="5" max="5" width="15.66015625" style="126" customWidth="1"/>
    <col min="6" max="6" width="12.5" style="126" customWidth="1"/>
    <col min="7" max="7" width="12.16015625" style="126" customWidth="1"/>
    <col min="8" max="16384" width="9.33203125" style="126" customWidth="1"/>
  </cols>
  <sheetData>
    <row r="1" spans="1:6" ht="13.5" thickBot="1">
      <c r="A1" s="124" t="s">
        <v>520</v>
      </c>
      <c r="B1" s="125" t="s">
        <v>716</v>
      </c>
      <c r="E1" s="126" t="s">
        <v>521</v>
      </c>
      <c r="F1" s="125" t="s">
        <v>723</v>
      </c>
    </row>
    <row r="2" spans="1:6" ht="12.75">
      <c r="A2" s="418"/>
      <c r="B2" s="380" t="s">
        <v>1047</v>
      </c>
      <c r="C2" s="419"/>
      <c r="D2" s="419"/>
      <c r="F2" s="127"/>
    </row>
    <row r="3" ht="13.5" thickBot="1">
      <c r="A3" s="141"/>
    </row>
    <row r="4" spans="1:7" ht="12.75">
      <c r="A4" s="128" t="s">
        <v>560</v>
      </c>
      <c r="B4" s="129" t="s">
        <v>534</v>
      </c>
      <c r="C4" s="129" t="s">
        <v>528</v>
      </c>
      <c r="D4" s="129" t="s">
        <v>540</v>
      </c>
      <c r="E4" s="129" t="s">
        <v>561</v>
      </c>
      <c r="F4" s="197"/>
      <c r="G4" s="196" t="s">
        <v>562</v>
      </c>
    </row>
    <row r="5" spans="1:7" ht="13.5" thickBot="1">
      <c r="A5" s="130"/>
      <c r="B5" s="131"/>
      <c r="C5" s="131"/>
      <c r="D5" s="131" t="s">
        <v>566</v>
      </c>
      <c r="E5" s="131" t="s">
        <v>567</v>
      </c>
      <c r="F5" s="198"/>
      <c r="G5" s="199" t="s">
        <v>568</v>
      </c>
    </row>
    <row r="6" spans="1:7" ht="12.75">
      <c r="A6" s="132"/>
      <c r="B6" s="98" t="s">
        <v>571</v>
      </c>
      <c r="C6" s="133"/>
      <c r="D6" s="133">
        <v>1</v>
      </c>
      <c r="E6" s="134">
        <f>G15</f>
        <v>705</v>
      </c>
      <c r="F6" s="133"/>
      <c r="G6" s="179">
        <f>E6*D6</f>
        <v>705</v>
      </c>
    </row>
    <row r="7" spans="1:7" ht="13.5" thickBot="1">
      <c r="A7" s="137"/>
      <c r="B7" s="138" t="s">
        <v>527</v>
      </c>
      <c r="C7" s="138"/>
      <c r="D7" s="138">
        <v>1</v>
      </c>
      <c r="E7" s="139">
        <f>G29</f>
        <v>1227</v>
      </c>
      <c r="F7" s="138"/>
      <c r="G7" s="180">
        <f>E7*D7</f>
        <v>1227</v>
      </c>
    </row>
    <row r="8" spans="1:7" ht="13.5" thickBot="1">
      <c r="A8" s="287"/>
      <c r="B8" s="35"/>
      <c r="C8" s="241" t="s">
        <v>189</v>
      </c>
      <c r="D8" s="35"/>
      <c r="E8" s="35"/>
      <c r="F8" s="35"/>
      <c r="G8" s="211">
        <f>G6+G7</f>
        <v>1932</v>
      </c>
    </row>
    <row r="9" ht="12.75">
      <c r="A9" s="141"/>
    </row>
    <row r="10" ht="12.75">
      <c r="A10" s="124" t="s">
        <v>513</v>
      </c>
    </row>
    <row r="11" ht="13.5" thickBot="1"/>
    <row r="12" spans="1:7" ht="27" thickBot="1">
      <c r="A12" s="142" t="s">
        <v>514</v>
      </c>
      <c r="B12" s="143" t="s">
        <v>515</v>
      </c>
      <c r="C12" s="144" t="s">
        <v>980</v>
      </c>
      <c r="D12" s="145" t="s">
        <v>519</v>
      </c>
      <c r="E12" s="146" t="s">
        <v>522</v>
      </c>
      <c r="F12" s="147" t="s">
        <v>517</v>
      </c>
      <c r="G12" s="148" t="s">
        <v>518</v>
      </c>
    </row>
    <row r="13" spans="1:7" ht="12.75">
      <c r="A13" s="149"/>
      <c r="B13" s="389" t="s">
        <v>944</v>
      </c>
      <c r="C13" s="150" t="s">
        <v>981</v>
      </c>
      <c r="D13" s="150"/>
      <c r="E13" s="151">
        <v>80</v>
      </c>
      <c r="F13" s="150">
        <v>4</v>
      </c>
      <c r="G13" s="152">
        <f>F13*E13</f>
        <v>320</v>
      </c>
    </row>
    <row r="14" spans="1:7" ht="13.5" thickBot="1">
      <c r="A14" s="176"/>
      <c r="B14" s="138" t="s">
        <v>233</v>
      </c>
      <c r="C14" s="138" t="s">
        <v>986</v>
      </c>
      <c r="D14" s="138"/>
      <c r="E14" s="177">
        <v>55</v>
      </c>
      <c r="F14" s="138">
        <v>7</v>
      </c>
      <c r="G14" s="203">
        <f>F14*E14</f>
        <v>385</v>
      </c>
    </row>
    <row r="15" spans="1:7" ht="13.5" thickBot="1">
      <c r="A15" s="153"/>
      <c r="B15" s="154"/>
      <c r="C15" s="155"/>
      <c r="D15" s="156" t="s">
        <v>439</v>
      </c>
      <c r="E15" s="166"/>
      <c r="F15" s="157" t="s">
        <v>564</v>
      </c>
      <c r="G15" s="158">
        <f>SUM(G13:G14)</f>
        <v>705</v>
      </c>
    </row>
    <row r="16" spans="1:7" ht="12.75">
      <c r="A16" s="127"/>
      <c r="B16" s="127"/>
      <c r="C16" s="127"/>
      <c r="D16" s="127"/>
      <c r="E16" s="127"/>
      <c r="F16" s="127"/>
      <c r="G16" s="127"/>
    </row>
    <row r="17" spans="1:7" ht="12.75">
      <c r="A17" s="127" t="s">
        <v>525</v>
      </c>
      <c r="B17" s="127"/>
      <c r="C17" s="127"/>
      <c r="D17" s="127"/>
      <c r="E17" s="127"/>
      <c r="F17" s="127"/>
      <c r="G17" s="127"/>
    </row>
    <row r="18" spans="1:7" ht="13.5" thickBot="1">
      <c r="A18" s="127"/>
      <c r="B18" s="127"/>
      <c r="C18" s="127"/>
      <c r="D18" s="127"/>
      <c r="E18" s="127"/>
      <c r="F18" s="127"/>
      <c r="G18" s="127"/>
    </row>
    <row r="19" spans="1:7" ht="27" thickBot="1">
      <c r="A19" s="159" t="s">
        <v>526</v>
      </c>
      <c r="B19" s="282" t="s">
        <v>527</v>
      </c>
      <c r="C19" s="249" t="s">
        <v>528</v>
      </c>
      <c r="D19" s="143" t="s">
        <v>529</v>
      </c>
      <c r="E19" s="145" t="s">
        <v>530</v>
      </c>
      <c r="F19" s="161" t="s">
        <v>531</v>
      </c>
      <c r="G19" s="148" t="s">
        <v>532</v>
      </c>
    </row>
    <row r="20" spans="1:7" ht="12.75">
      <c r="A20" s="162" t="s">
        <v>433</v>
      </c>
      <c r="B20" s="163"/>
      <c r="C20" s="150"/>
      <c r="D20" s="150">
        <v>1</v>
      </c>
      <c r="E20" s="150"/>
      <c r="F20" s="151">
        <v>20</v>
      </c>
      <c r="G20" s="164">
        <f>D20*F20</f>
        <v>20</v>
      </c>
    </row>
    <row r="21" spans="1:7" ht="12.75">
      <c r="A21" s="162" t="s">
        <v>199</v>
      </c>
      <c r="B21" s="163"/>
      <c r="C21" s="150"/>
      <c r="D21" s="150">
        <v>4</v>
      </c>
      <c r="E21" s="150"/>
      <c r="F21" s="151">
        <v>29</v>
      </c>
      <c r="G21" s="164">
        <f>D21*F21</f>
        <v>116</v>
      </c>
    </row>
    <row r="22" spans="1:7" ht="12.75">
      <c r="A22" s="219" t="s">
        <v>200</v>
      </c>
      <c r="B22" s="183"/>
      <c r="C22" s="212"/>
      <c r="D22" s="212">
        <v>1</v>
      </c>
      <c r="E22" s="212"/>
      <c r="F22" s="213">
        <v>133</v>
      </c>
      <c r="G22" s="214">
        <f>D22*F22</f>
        <v>133</v>
      </c>
    </row>
    <row r="23" spans="1:7" ht="12.75">
      <c r="A23" s="219" t="s">
        <v>201</v>
      </c>
      <c r="B23" s="183"/>
      <c r="C23" s="212"/>
      <c r="D23" s="212">
        <v>1</v>
      </c>
      <c r="E23" s="212"/>
      <c r="F23" s="213">
        <v>195</v>
      </c>
      <c r="G23" s="214">
        <f>D23*F23</f>
        <v>195</v>
      </c>
    </row>
    <row r="24" spans="1:7" ht="12.75">
      <c r="A24" s="219" t="s">
        <v>202</v>
      </c>
      <c r="B24" s="183"/>
      <c r="C24" s="212"/>
      <c r="D24" s="212">
        <v>4</v>
      </c>
      <c r="E24" s="212"/>
      <c r="F24" s="213">
        <v>22</v>
      </c>
      <c r="G24" s="214">
        <f>D24*F24</f>
        <v>88</v>
      </c>
    </row>
    <row r="25" spans="1:7" ht="12.75">
      <c r="A25" s="162" t="s">
        <v>960</v>
      </c>
      <c r="B25" s="163"/>
      <c r="C25" s="212"/>
      <c r="D25" s="212">
        <v>6</v>
      </c>
      <c r="E25" s="256">
        <v>50</v>
      </c>
      <c r="F25" s="213">
        <f>E25*D25</f>
        <v>300</v>
      </c>
      <c r="G25" s="214">
        <f>F25</f>
        <v>300</v>
      </c>
    </row>
    <row r="26" spans="1:7" ht="12.75">
      <c r="A26" s="162" t="s">
        <v>961</v>
      </c>
      <c r="B26" s="163"/>
      <c r="C26" s="212"/>
      <c r="D26" s="212">
        <v>6</v>
      </c>
      <c r="E26" s="256">
        <v>60</v>
      </c>
      <c r="F26" s="254">
        <f>D26*E26</f>
        <v>360</v>
      </c>
      <c r="G26" s="255">
        <f>F26</f>
        <v>360</v>
      </c>
    </row>
    <row r="27" spans="1:7" ht="12.75">
      <c r="A27" s="555" t="s">
        <v>579</v>
      </c>
      <c r="B27" s="304"/>
      <c r="C27" s="212"/>
      <c r="D27" s="212">
        <v>1</v>
      </c>
      <c r="E27" s="556" t="s">
        <v>580</v>
      </c>
      <c r="F27" s="213">
        <v>15</v>
      </c>
      <c r="G27" s="557">
        <v>15</v>
      </c>
    </row>
    <row r="28" spans="1:7" ht="13.5" thickBot="1">
      <c r="A28" s="206" t="s">
        <v>963</v>
      </c>
      <c r="B28" s="207"/>
      <c r="C28" s="138"/>
      <c r="D28" s="138"/>
      <c r="E28" s="292"/>
      <c r="F28" s="558"/>
      <c r="G28" s="259"/>
    </row>
    <row r="29" spans="1:7" ht="13.5" thickBot="1">
      <c r="A29" s="153"/>
      <c r="B29" s="155"/>
      <c r="C29" s="154"/>
      <c r="D29" s="155"/>
      <c r="E29" s="156" t="s">
        <v>440</v>
      </c>
      <c r="F29" s="166"/>
      <c r="G29" s="200">
        <f>SUM(G20:G27)</f>
        <v>1227</v>
      </c>
    </row>
    <row r="31" ht="12.75">
      <c r="A31" s="126" t="s">
        <v>236</v>
      </c>
    </row>
    <row r="32" ht="12.75">
      <c r="A32" s="126" t="s">
        <v>234</v>
      </c>
    </row>
    <row r="34" ht="12.75">
      <c r="A34" s="126" t="s">
        <v>962</v>
      </c>
    </row>
    <row r="38" ht="12.75">
      <c r="C38" s="126" t="s">
        <v>543</v>
      </c>
    </row>
  </sheetData>
  <sheetProtection/>
  <printOptions horizontalCentered="1"/>
  <pageMargins left="0.25" right="0.25" top="1" bottom="1" header="0.5" footer="0.5"/>
  <pageSetup fitToHeight="1" fitToWidth="1" horizontalDpi="300" verticalDpi="300" orientation="portrait" r:id="rId1"/>
</worksheet>
</file>

<file path=xl/worksheets/sheet109.xml><?xml version="1.0" encoding="utf-8"?>
<worksheet xmlns="http://schemas.openxmlformats.org/spreadsheetml/2006/main" xmlns:r="http://schemas.openxmlformats.org/officeDocument/2006/relationships">
  <sheetPr>
    <tabColor rgb="FF00B0F0"/>
    <pageSetUpPr fitToPage="1"/>
  </sheetPr>
  <dimension ref="A1:G34"/>
  <sheetViews>
    <sheetView workbookViewId="0" topLeftCell="A19">
      <selection activeCell="I5" sqref="I5"/>
    </sheetView>
  </sheetViews>
  <sheetFormatPr defaultColWidth="9.33203125" defaultRowHeight="12.75"/>
  <cols>
    <col min="1" max="1" width="13.83203125" style="126" customWidth="1"/>
    <col min="2" max="2" width="30.83203125" style="126" customWidth="1"/>
    <col min="3" max="3" width="17.83203125" style="126" customWidth="1"/>
    <col min="4" max="4" width="7.66015625" style="126" customWidth="1"/>
    <col min="5" max="5" width="15.5" style="126" customWidth="1"/>
    <col min="6" max="6" width="11" style="126" customWidth="1"/>
    <col min="7" max="7" width="12.16015625" style="126" customWidth="1"/>
    <col min="8" max="16384" width="9.33203125" style="126" customWidth="1"/>
  </cols>
  <sheetData>
    <row r="1" spans="1:6" ht="13.5" thickBot="1">
      <c r="A1" s="124" t="s">
        <v>520</v>
      </c>
      <c r="B1" s="125" t="s">
        <v>716</v>
      </c>
      <c r="E1" s="126" t="s">
        <v>521</v>
      </c>
      <c r="F1" s="125" t="s">
        <v>145</v>
      </c>
    </row>
    <row r="2" spans="1:6" ht="12.75">
      <c r="A2" s="124"/>
      <c r="B2" s="380" t="s">
        <v>1048</v>
      </c>
      <c r="C2" s="419"/>
      <c r="F2" s="127"/>
    </row>
    <row r="3" ht="13.5" thickBot="1">
      <c r="A3" s="141"/>
    </row>
    <row r="4" spans="1:7" ht="12.75">
      <c r="A4" s="128" t="s">
        <v>560</v>
      </c>
      <c r="B4" s="129" t="s">
        <v>534</v>
      </c>
      <c r="C4" s="129" t="s">
        <v>528</v>
      </c>
      <c r="D4" s="129" t="s">
        <v>540</v>
      </c>
      <c r="E4" s="129" t="s">
        <v>561</v>
      </c>
      <c r="F4" s="197"/>
      <c r="G4" s="196" t="s">
        <v>562</v>
      </c>
    </row>
    <row r="5" spans="1:7" ht="13.5" thickBot="1">
      <c r="A5" s="130"/>
      <c r="B5" s="131"/>
      <c r="C5" s="131"/>
      <c r="D5" s="131" t="s">
        <v>566</v>
      </c>
      <c r="E5" s="131" t="s">
        <v>567</v>
      </c>
      <c r="F5" s="198"/>
      <c r="G5" s="199" t="s">
        <v>568</v>
      </c>
    </row>
    <row r="6" spans="1:7" ht="12.75">
      <c r="A6" s="132"/>
      <c r="B6" s="98" t="s">
        <v>571</v>
      </c>
      <c r="C6" s="133"/>
      <c r="D6" s="133">
        <v>1</v>
      </c>
      <c r="E6" s="134">
        <f>G15</f>
        <v>1355</v>
      </c>
      <c r="F6" s="133"/>
      <c r="G6" s="179">
        <f>G15</f>
        <v>1355</v>
      </c>
    </row>
    <row r="7" spans="1:7" ht="13.5" thickBot="1">
      <c r="A7" s="137"/>
      <c r="B7" s="138" t="s">
        <v>527</v>
      </c>
      <c r="C7" s="138"/>
      <c r="D7" s="138">
        <v>1</v>
      </c>
      <c r="E7" s="139">
        <f>G29</f>
        <v>1871</v>
      </c>
      <c r="F7" s="138"/>
      <c r="G7" s="180">
        <f>E7*D7</f>
        <v>1871</v>
      </c>
    </row>
    <row r="8" spans="1:7" ht="13.5" thickBot="1">
      <c r="A8" s="287"/>
      <c r="B8" s="35"/>
      <c r="C8" s="241" t="s">
        <v>246</v>
      </c>
      <c r="D8" s="35"/>
      <c r="E8" s="35"/>
      <c r="F8" s="35"/>
      <c r="G8" s="211">
        <f>G6+G7</f>
        <v>3226</v>
      </c>
    </row>
    <row r="9" ht="12.75">
      <c r="A9" s="141"/>
    </row>
    <row r="10" ht="12.75">
      <c r="A10" s="124" t="s">
        <v>513</v>
      </c>
    </row>
    <row r="11" ht="13.5" thickBot="1"/>
    <row r="12" spans="1:7" ht="27" thickBot="1">
      <c r="A12" s="142" t="s">
        <v>514</v>
      </c>
      <c r="B12" s="143" t="s">
        <v>515</v>
      </c>
      <c r="C12" s="144" t="s">
        <v>980</v>
      </c>
      <c r="D12" s="145" t="s">
        <v>519</v>
      </c>
      <c r="E12" s="146" t="s">
        <v>522</v>
      </c>
      <c r="F12" s="147" t="s">
        <v>517</v>
      </c>
      <c r="G12" s="148" t="s">
        <v>518</v>
      </c>
    </row>
    <row r="13" spans="1:7" ht="12.75">
      <c r="A13" s="149"/>
      <c r="B13" s="389" t="s">
        <v>944</v>
      </c>
      <c r="C13" s="150" t="s">
        <v>981</v>
      </c>
      <c r="D13" s="150"/>
      <c r="E13" s="151">
        <v>80</v>
      </c>
      <c r="F13" s="150">
        <v>8</v>
      </c>
      <c r="G13" s="152">
        <f>F13*E13</f>
        <v>640</v>
      </c>
    </row>
    <row r="14" spans="1:7" ht="13.5" thickBot="1">
      <c r="A14" s="176"/>
      <c r="B14" s="138" t="s">
        <v>233</v>
      </c>
      <c r="C14" s="138" t="s">
        <v>986</v>
      </c>
      <c r="D14" s="138"/>
      <c r="E14" s="177">
        <v>55</v>
      </c>
      <c r="F14" s="138">
        <v>13</v>
      </c>
      <c r="G14" s="203">
        <f>F14*E14</f>
        <v>715</v>
      </c>
    </row>
    <row r="15" spans="1:7" ht="13.5" thickBot="1">
      <c r="A15" s="153"/>
      <c r="B15" s="154"/>
      <c r="C15" s="155"/>
      <c r="D15" s="156" t="s">
        <v>441</v>
      </c>
      <c r="E15" s="166"/>
      <c r="F15" s="157" t="s">
        <v>564</v>
      </c>
      <c r="G15" s="158">
        <f>SUM(G13:G14)</f>
        <v>1355</v>
      </c>
    </row>
    <row r="16" spans="1:7" ht="12.75">
      <c r="A16" s="127"/>
      <c r="B16" s="127"/>
      <c r="C16" s="127"/>
      <c r="D16" s="127"/>
      <c r="E16" s="127"/>
      <c r="F16" s="127"/>
      <c r="G16" s="127"/>
    </row>
    <row r="17" spans="1:7" ht="12.75">
      <c r="A17" s="127" t="s">
        <v>525</v>
      </c>
      <c r="B17" s="127"/>
      <c r="C17" s="127"/>
      <c r="D17" s="127"/>
      <c r="E17" s="127"/>
      <c r="F17" s="127"/>
      <c r="G17" s="127"/>
    </row>
    <row r="18" spans="1:7" ht="13.5" thickBot="1">
      <c r="A18" s="127"/>
      <c r="B18" s="127"/>
      <c r="C18" s="127"/>
      <c r="D18" s="127"/>
      <c r="E18" s="127"/>
      <c r="F18" s="127"/>
      <c r="G18" s="127"/>
    </row>
    <row r="19" spans="1:7" ht="27" thickBot="1">
      <c r="A19" s="159" t="s">
        <v>526</v>
      </c>
      <c r="B19" s="282" t="s">
        <v>527</v>
      </c>
      <c r="C19" s="249" t="s">
        <v>528</v>
      </c>
      <c r="D19" s="143" t="s">
        <v>529</v>
      </c>
      <c r="E19" s="145" t="s">
        <v>530</v>
      </c>
      <c r="F19" s="161" t="s">
        <v>531</v>
      </c>
      <c r="G19" s="148" t="s">
        <v>532</v>
      </c>
    </row>
    <row r="20" spans="1:7" ht="12.75">
      <c r="A20" s="162" t="s">
        <v>433</v>
      </c>
      <c r="B20" s="163"/>
      <c r="C20" s="150"/>
      <c r="D20" s="150">
        <v>1</v>
      </c>
      <c r="E20" s="150"/>
      <c r="F20" s="151">
        <v>20</v>
      </c>
      <c r="G20" s="164">
        <f>D20*F20</f>
        <v>20</v>
      </c>
    </row>
    <row r="21" spans="1:7" ht="12.75">
      <c r="A21" s="162" t="s">
        <v>199</v>
      </c>
      <c r="B21" s="163"/>
      <c r="C21" s="150"/>
      <c r="D21" s="150">
        <v>8</v>
      </c>
      <c r="E21" s="150"/>
      <c r="F21" s="151">
        <v>29</v>
      </c>
      <c r="G21" s="164">
        <f>D21*F21</f>
        <v>232</v>
      </c>
    </row>
    <row r="22" spans="1:7" ht="12.75">
      <c r="A22" s="219" t="s">
        <v>200</v>
      </c>
      <c r="B22" s="183"/>
      <c r="C22" s="212"/>
      <c r="D22" s="212">
        <v>1</v>
      </c>
      <c r="E22" s="212"/>
      <c r="F22" s="213">
        <v>133</v>
      </c>
      <c r="G22" s="214">
        <f>D22*F22</f>
        <v>133</v>
      </c>
    </row>
    <row r="23" spans="1:7" ht="12.75">
      <c r="A23" s="219" t="s">
        <v>201</v>
      </c>
      <c r="B23" s="183"/>
      <c r="C23" s="212"/>
      <c r="D23" s="212">
        <v>1</v>
      </c>
      <c r="E23" s="212"/>
      <c r="F23" s="213">
        <v>195</v>
      </c>
      <c r="G23" s="214">
        <f>D23*F23</f>
        <v>195</v>
      </c>
    </row>
    <row r="24" spans="1:7" ht="12.75">
      <c r="A24" s="219" t="s">
        <v>202</v>
      </c>
      <c r="B24" s="183"/>
      <c r="C24" s="212"/>
      <c r="D24" s="212">
        <v>8</v>
      </c>
      <c r="E24" s="212"/>
      <c r="F24" s="213">
        <v>22</v>
      </c>
      <c r="G24" s="214">
        <f>D24*F24</f>
        <v>176</v>
      </c>
    </row>
    <row r="25" spans="1:7" ht="12.75">
      <c r="A25" s="162" t="s">
        <v>960</v>
      </c>
      <c r="B25" s="163"/>
      <c r="C25" s="212"/>
      <c r="D25" s="212">
        <v>10</v>
      </c>
      <c r="E25" s="256">
        <v>50</v>
      </c>
      <c r="F25" s="213">
        <f>E25*D25</f>
        <v>500</v>
      </c>
      <c r="G25" s="214">
        <f>F25</f>
        <v>500</v>
      </c>
    </row>
    <row r="26" spans="1:7" ht="12.75">
      <c r="A26" s="162" t="s">
        <v>961</v>
      </c>
      <c r="B26" s="163"/>
      <c r="C26" s="150"/>
      <c r="D26" s="150">
        <v>10</v>
      </c>
      <c r="E26" s="257">
        <v>60</v>
      </c>
      <c r="F26" s="258">
        <f>D26*E26</f>
        <v>600</v>
      </c>
      <c r="G26" s="152">
        <f>F26</f>
        <v>600</v>
      </c>
    </row>
    <row r="27" spans="1:7" ht="12.75">
      <c r="A27" s="555" t="s">
        <v>579</v>
      </c>
      <c r="B27" s="304"/>
      <c r="C27" s="549"/>
      <c r="D27" s="549">
        <v>1</v>
      </c>
      <c r="E27" s="559" t="s">
        <v>580</v>
      </c>
      <c r="F27" s="560">
        <v>15</v>
      </c>
      <c r="G27" s="601">
        <v>15</v>
      </c>
    </row>
    <row r="28" spans="1:7" ht="13.5" thickBot="1">
      <c r="A28" s="206" t="s">
        <v>963</v>
      </c>
      <c r="B28" s="207"/>
      <c r="C28" s="138"/>
      <c r="D28" s="138"/>
      <c r="E28" s="292"/>
      <c r="F28" s="558"/>
      <c r="G28" s="259"/>
    </row>
    <row r="29" spans="1:7" ht="13.5" thickBot="1">
      <c r="A29" s="153"/>
      <c r="B29" s="155"/>
      <c r="C29" s="154"/>
      <c r="D29" s="155"/>
      <c r="E29" s="156" t="s">
        <v>442</v>
      </c>
      <c r="F29" s="166"/>
      <c r="G29" s="200">
        <f>SUM(G20:G27)</f>
        <v>1871</v>
      </c>
    </row>
    <row r="31" ht="12.75">
      <c r="A31" s="126" t="s">
        <v>235</v>
      </c>
    </row>
    <row r="32" ht="12.75">
      <c r="A32" s="126" t="s">
        <v>234</v>
      </c>
    </row>
    <row r="34" ht="12.75">
      <c r="A34" s="126" t="s">
        <v>962</v>
      </c>
    </row>
  </sheetData>
  <sheetProtection/>
  <printOptions/>
  <pageMargins left="0.75" right="0.75" top="1" bottom="1" header="0.5" footer="0.5"/>
  <pageSetup fitToHeight="0" fitToWidth="1" horizontalDpi="600" verticalDpi="600" orientation="portrait" scale="91"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G1" sqref="G1"/>
    </sheetView>
  </sheetViews>
  <sheetFormatPr defaultColWidth="9.33203125" defaultRowHeight="12.75"/>
  <cols>
    <col min="1" max="1" width="13.83203125" style="419" customWidth="1"/>
    <col min="2" max="2" width="30.83203125" style="419" customWidth="1"/>
    <col min="3" max="3" width="17.83203125" style="419" customWidth="1"/>
    <col min="4" max="4" width="8.33203125" style="419" customWidth="1"/>
    <col min="5" max="5" width="9.33203125" style="419" customWidth="1"/>
    <col min="6" max="6" width="10.33203125" style="419" customWidth="1"/>
    <col min="7" max="7" width="12.33203125" style="419" bestFit="1" customWidth="1"/>
    <col min="8" max="8" width="12.16015625" style="419" customWidth="1"/>
    <col min="9" max="16384" width="9.33203125" style="419" customWidth="1"/>
  </cols>
  <sheetData>
    <row r="1" spans="1:7" ht="13.5" thickBot="1">
      <c r="A1" s="418" t="s">
        <v>520</v>
      </c>
      <c r="B1" s="242" t="s">
        <v>767</v>
      </c>
      <c r="E1" s="419" t="s">
        <v>521</v>
      </c>
      <c r="G1" s="617" t="s">
        <v>663</v>
      </c>
    </row>
    <row r="2" spans="1:7" ht="12.75">
      <c r="A2" s="418"/>
      <c r="B2" s="380" t="s">
        <v>1004</v>
      </c>
      <c r="G2" s="380"/>
    </row>
    <row r="3" ht="12.75">
      <c r="A3" s="420"/>
    </row>
    <row r="4" ht="12.75">
      <c r="A4" s="419" t="s">
        <v>527</v>
      </c>
    </row>
    <row r="5" ht="13.5" thickBot="1"/>
    <row r="6" spans="1:8" ht="12.75">
      <c r="A6" s="464"/>
      <c r="B6" s="465"/>
      <c r="C6" s="466"/>
      <c r="D6" s="458" t="s">
        <v>642</v>
      </c>
      <c r="E6" s="655" t="s">
        <v>660</v>
      </c>
      <c r="F6" s="656"/>
      <c r="G6" s="458" t="s">
        <v>667</v>
      </c>
      <c r="H6" s="467"/>
    </row>
    <row r="7" spans="1:8" ht="12.75" customHeight="1" thickBot="1">
      <c r="A7" s="659" t="s">
        <v>130</v>
      </c>
      <c r="B7" s="660"/>
      <c r="C7" s="468" t="s">
        <v>528</v>
      </c>
      <c r="D7" s="81" t="s">
        <v>681</v>
      </c>
      <c r="E7" s="486" t="s">
        <v>218</v>
      </c>
      <c r="F7" s="470" t="s">
        <v>542</v>
      </c>
      <c r="G7" s="471" t="s">
        <v>825</v>
      </c>
      <c r="H7" s="472" t="s">
        <v>542</v>
      </c>
    </row>
    <row r="8" spans="1:8" ht="12.75">
      <c r="A8" s="488" t="s">
        <v>683</v>
      </c>
      <c r="B8" s="489"/>
      <c r="C8" s="422" t="s">
        <v>543</v>
      </c>
      <c r="D8" s="422">
        <v>500</v>
      </c>
      <c r="E8" s="490">
        <v>0.55</v>
      </c>
      <c r="F8" s="490">
        <f>D8*E8</f>
        <v>275</v>
      </c>
      <c r="G8" s="422"/>
      <c r="H8" s="491">
        <f>F8</f>
        <v>275</v>
      </c>
    </row>
    <row r="9" spans="1:8" ht="13.5" thickBot="1">
      <c r="A9" s="514" t="s">
        <v>685</v>
      </c>
      <c r="B9" s="502"/>
      <c r="C9" s="426"/>
      <c r="D9" s="426"/>
      <c r="E9" s="478">
        <v>0.55</v>
      </c>
      <c r="F9" s="478">
        <f>D9*E9</f>
        <v>0</v>
      </c>
      <c r="G9" s="426"/>
      <c r="H9" s="503">
        <f>F9</f>
        <v>0</v>
      </c>
    </row>
  </sheetData>
  <sheetProtection/>
  <mergeCells count="2">
    <mergeCell ref="E6:F6"/>
    <mergeCell ref="A7:B7"/>
  </mergeCells>
  <printOptions/>
  <pageMargins left="0.75" right="0.75" top="1" bottom="1" header="0.5" footer="0.5"/>
  <pageSetup fitToHeight="0" fitToWidth="1" horizontalDpi="300" verticalDpi="300" orientation="portrait" scale="86" r:id="rId1"/>
</worksheet>
</file>

<file path=xl/worksheets/sheet110.xml><?xml version="1.0" encoding="utf-8"?>
<worksheet xmlns="http://schemas.openxmlformats.org/spreadsheetml/2006/main" xmlns:r="http://schemas.openxmlformats.org/officeDocument/2006/relationships">
  <sheetPr>
    <tabColor rgb="FF00B0F0"/>
    <pageSetUpPr fitToPage="1"/>
  </sheetPr>
  <dimension ref="A1:G13"/>
  <sheetViews>
    <sheetView tabSelected="1" workbookViewId="0" topLeftCell="A1">
      <selection activeCell="D19" sqref="D19:D20"/>
    </sheetView>
  </sheetViews>
  <sheetFormatPr defaultColWidth="9.33203125" defaultRowHeight="12.75"/>
  <cols>
    <col min="1" max="1" width="19.5" style="0" customWidth="1"/>
    <col min="2" max="2" width="30.83203125" style="0" customWidth="1"/>
    <col min="3" max="3" width="17.83203125" style="0" customWidth="1"/>
    <col min="4" max="4" width="11.16015625" style="0" customWidth="1"/>
    <col min="5" max="5" width="17.66015625" style="0" customWidth="1"/>
    <col min="7" max="7" width="11" style="0" customWidth="1"/>
  </cols>
  <sheetData>
    <row r="1" spans="1:7" ht="13.5" thickBot="1">
      <c r="A1" s="2" t="s">
        <v>520</v>
      </c>
      <c r="B1" s="3" t="s">
        <v>716</v>
      </c>
      <c r="C1" s="242"/>
      <c r="D1" s="1"/>
      <c r="E1" s="1" t="s">
        <v>521</v>
      </c>
      <c r="F1" s="92" t="s">
        <v>203</v>
      </c>
      <c r="G1" s="3"/>
    </row>
    <row r="2" spans="1:7" ht="12.75">
      <c r="A2" s="2"/>
      <c r="B2" s="4" t="s">
        <v>874</v>
      </c>
      <c r="C2" s="1"/>
      <c r="D2" s="1"/>
      <c r="E2" s="1"/>
      <c r="F2" s="4"/>
      <c r="G2" s="1"/>
    </row>
    <row r="3" spans="1:7" ht="12.75">
      <c r="A3" s="6"/>
      <c r="B3" s="1"/>
      <c r="C3" s="1"/>
      <c r="D3" s="1"/>
      <c r="E3" s="1"/>
      <c r="F3" s="1"/>
      <c r="G3" s="1"/>
    </row>
    <row r="4" spans="1:7" ht="12.75">
      <c r="A4" s="1" t="s">
        <v>539</v>
      </c>
      <c r="B4" s="1"/>
      <c r="C4" s="1"/>
      <c r="D4" s="1"/>
      <c r="E4" s="1"/>
      <c r="F4" s="1"/>
      <c r="G4" s="1"/>
    </row>
    <row r="5" spans="1:7" ht="13.5" thickBot="1">
      <c r="A5" s="1"/>
      <c r="B5" s="1"/>
      <c r="C5" s="1"/>
      <c r="D5" s="1"/>
      <c r="E5" s="1"/>
      <c r="F5" s="1"/>
      <c r="G5" s="1"/>
    </row>
    <row r="6" spans="1:7" ht="27" thickBot="1">
      <c r="A6" s="50" t="s">
        <v>590</v>
      </c>
      <c r="B6" s="51"/>
      <c r="C6" s="52" t="s">
        <v>528</v>
      </c>
      <c r="D6" s="53" t="s">
        <v>565</v>
      </c>
      <c r="E6" s="54" t="s">
        <v>633</v>
      </c>
      <c r="F6" s="22" t="s">
        <v>541</v>
      </c>
      <c r="G6" s="55" t="s">
        <v>542</v>
      </c>
    </row>
    <row r="7" spans="1:7" ht="12.75">
      <c r="A7" s="387" t="s">
        <v>1069</v>
      </c>
      <c r="B7" s="45"/>
      <c r="C7" s="28"/>
      <c r="D7" s="28">
        <v>1</v>
      </c>
      <c r="E7" s="29">
        <v>243</v>
      </c>
      <c r="F7" s="28"/>
      <c r="G7" s="46">
        <f>E7*D7</f>
        <v>243</v>
      </c>
    </row>
    <row r="8" spans="1:7" ht="13.5" thickBot="1">
      <c r="A8" s="514" t="s">
        <v>1071</v>
      </c>
      <c r="B8" s="107"/>
      <c r="C8" s="32"/>
      <c r="D8" s="32">
        <v>1</v>
      </c>
      <c r="E8" s="33">
        <v>295</v>
      </c>
      <c r="F8" s="32"/>
      <c r="G8" s="108">
        <f>E8*D8</f>
        <v>295</v>
      </c>
    </row>
    <row r="11" spans="1:7" ht="12.75">
      <c r="A11" s="654"/>
      <c r="B11" s="1"/>
      <c r="C11" s="1"/>
      <c r="D11" s="1"/>
      <c r="E11" s="1"/>
      <c r="F11" s="1"/>
      <c r="G11" s="1"/>
    </row>
    <row r="12" spans="1:7" ht="12.75">
      <c r="A12" s="547"/>
      <c r="B12" s="1"/>
      <c r="C12" s="1"/>
      <c r="D12" s="1"/>
      <c r="E12" s="1"/>
      <c r="F12" s="1"/>
      <c r="G12" s="1"/>
    </row>
    <row r="13" spans="1:7" ht="12.75">
      <c r="A13" s="547"/>
      <c r="B13" s="1"/>
      <c r="C13" s="1"/>
      <c r="D13" s="1"/>
      <c r="E13" s="1"/>
      <c r="F13" s="1"/>
      <c r="G13" s="1"/>
    </row>
  </sheetData>
  <sheetProtection/>
  <printOptions/>
  <pageMargins left="0.7" right="0.7" top="0.75" bottom="0.75" header="0.3" footer="0.3"/>
  <pageSetup fitToHeight="0" fitToWidth="1" horizontalDpi="600" verticalDpi="600" orientation="portrait" scale="86" r:id="rId1"/>
</worksheet>
</file>

<file path=xl/worksheets/sheet111.xml><?xml version="1.0" encoding="utf-8"?>
<worksheet xmlns="http://schemas.openxmlformats.org/spreadsheetml/2006/main" xmlns:r="http://schemas.openxmlformats.org/officeDocument/2006/relationships">
  <sheetPr>
    <tabColor rgb="FF00B0F0"/>
    <pageSetUpPr fitToPage="1"/>
  </sheetPr>
  <dimension ref="A1:A4"/>
  <sheetViews>
    <sheetView workbookViewId="0" topLeftCell="A1">
      <selection activeCell="A30" sqref="A30:IV30"/>
    </sheetView>
  </sheetViews>
  <sheetFormatPr defaultColWidth="9.33203125" defaultRowHeight="12.75"/>
  <cols>
    <col min="1" max="1" width="56" style="0" customWidth="1"/>
  </cols>
  <sheetData>
    <row r="1" ht="13.5" thickBot="1">
      <c r="A1" s="3" t="s">
        <v>724</v>
      </c>
    </row>
    <row r="2" ht="12.75">
      <c r="A2" s="1"/>
    </row>
    <row r="3" ht="13.5" thickBot="1"/>
    <row r="4" ht="38.25" customHeight="1" thickBot="1">
      <c r="A4" s="285" t="s">
        <v>214</v>
      </c>
    </row>
  </sheetData>
  <sheetProtection/>
  <printOptions/>
  <pageMargins left="0.75" right="0.75" top="1" bottom="1" header="0.5" footer="0.5"/>
  <pageSetup fitToHeight="0" fitToWidth="1" horizontalDpi="300" verticalDpi="300" orientation="portrait" r:id="rId1"/>
</worksheet>
</file>

<file path=xl/worksheets/sheet112.xml><?xml version="1.0" encoding="utf-8"?>
<worksheet xmlns="http://schemas.openxmlformats.org/spreadsheetml/2006/main" xmlns:r="http://schemas.openxmlformats.org/officeDocument/2006/relationships">
  <sheetPr>
    <tabColor rgb="FF00B0F0"/>
    <pageSetUpPr fitToPage="1"/>
  </sheetPr>
  <dimension ref="A1:A4"/>
  <sheetViews>
    <sheetView workbookViewId="0" topLeftCell="A1">
      <selection activeCell="D12" sqref="D12"/>
    </sheetView>
  </sheetViews>
  <sheetFormatPr defaultColWidth="9.33203125" defaultRowHeight="12.75"/>
  <cols>
    <col min="1" max="1" width="56.16015625" style="0" customWidth="1"/>
  </cols>
  <sheetData>
    <row r="1" ht="13.5" thickBot="1">
      <c r="A1" s="92" t="s">
        <v>93</v>
      </c>
    </row>
    <row r="3" ht="13.5" thickBot="1"/>
    <row r="4" ht="38.25" customHeight="1" thickBot="1">
      <c r="A4" s="285" t="s">
        <v>214</v>
      </c>
    </row>
  </sheetData>
  <sheetProtection/>
  <printOptions/>
  <pageMargins left="0.75" right="0.75" top="1" bottom="1" header="0.5" footer="0.5"/>
  <pageSetup fitToHeight="0" fitToWidth="1" horizontalDpi="600" verticalDpi="600" orientation="portrait" r:id="rId1"/>
</worksheet>
</file>

<file path=xl/worksheets/sheet113.xml><?xml version="1.0" encoding="utf-8"?>
<worksheet xmlns="http://schemas.openxmlformats.org/spreadsheetml/2006/main" xmlns:r="http://schemas.openxmlformats.org/officeDocument/2006/relationships">
  <sheetPr>
    <tabColor rgb="FF00B0F0"/>
    <pageSetUpPr fitToPage="1"/>
  </sheetPr>
  <dimension ref="A1:G10"/>
  <sheetViews>
    <sheetView workbookViewId="0" topLeftCell="A1">
      <selection activeCell="E9" sqref="E9"/>
    </sheetView>
  </sheetViews>
  <sheetFormatPr defaultColWidth="9.33203125" defaultRowHeight="12.75"/>
  <cols>
    <col min="1" max="1" width="13.83203125" style="126" customWidth="1"/>
    <col min="2" max="2" width="30.83203125" style="126" customWidth="1"/>
    <col min="3" max="3" width="17.83203125" style="126" customWidth="1"/>
    <col min="4" max="4" width="14.16015625" style="126" customWidth="1"/>
    <col min="5" max="5" width="14.66015625" style="126" customWidth="1"/>
    <col min="6" max="6" width="11" style="126" customWidth="1"/>
    <col min="7" max="7" width="12.16015625" style="126" customWidth="1"/>
    <col min="8" max="16384" width="9.33203125" style="126" customWidth="1"/>
  </cols>
  <sheetData>
    <row r="1" spans="1:6" ht="13.5" thickBot="1">
      <c r="A1" s="124" t="s">
        <v>520</v>
      </c>
      <c r="B1" s="125" t="s">
        <v>74</v>
      </c>
      <c r="C1" s="125"/>
      <c r="D1" s="125"/>
      <c r="E1" s="126" t="s">
        <v>521</v>
      </c>
      <c r="F1" s="125" t="s">
        <v>73</v>
      </c>
    </row>
    <row r="2" spans="1:6" ht="12.75">
      <c r="A2" s="124"/>
      <c r="B2" s="127" t="s">
        <v>735</v>
      </c>
      <c r="F2" s="127"/>
    </row>
    <row r="3" ht="12.75">
      <c r="A3" s="141"/>
    </row>
    <row r="4" ht="12.75">
      <c r="A4" s="126" t="s">
        <v>571</v>
      </c>
    </row>
    <row r="5" ht="13.5" thickBot="1"/>
    <row r="6" spans="1:7" ht="27" thickBot="1">
      <c r="A6" s="142" t="s">
        <v>514</v>
      </c>
      <c r="B6" s="143" t="s">
        <v>515</v>
      </c>
      <c r="C6" s="144" t="s">
        <v>980</v>
      </c>
      <c r="D6" s="145" t="s">
        <v>519</v>
      </c>
      <c r="E6" s="146" t="s">
        <v>522</v>
      </c>
      <c r="F6" s="147" t="s">
        <v>517</v>
      </c>
      <c r="G6" s="148" t="s">
        <v>518</v>
      </c>
    </row>
    <row r="7" spans="1:7" ht="12.75">
      <c r="A7" s="149"/>
      <c r="B7" s="389" t="s">
        <v>944</v>
      </c>
      <c r="C7" s="150" t="s">
        <v>982</v>
      </c>
      <c r="D7" s="150"/>
      <c r="E7" s="151">
        <v>80</v>
      </c>
      <c r="F7" s="150">
        <v>2</v>
      </c>
      <c r="G7" s="152">
        <f>F7*E7</f>
        <v>160</v>
      </c>
    </row>
    <row r="8" spans="1:7" ht="13.5" thickBot="1">
      <c r="A8" s="149"/>
      <c r="B8" s="150" t="s">
        <v>761</v>
      </c>
      <c r="C8" s="150" t="s">
        <v>981</v>
      </c>
      <c r="D8" s="150"/>
      <c r="E8" s="151">
        <v>55</v>
      </c>
      <c r="F8" s="150">
        <v>8</v>
      </c>
      <c r="G8" s="152">
        <f>F8*E8</f>
        <v>440</v>
      </c>
    </row>
    <row r="9" spans="1:7" ht="13.5" thickBot="1">
      <c r="A9" s="153"/>
      <c r="B9" s="154"/>
      <c r="C9" s="155"/>
      <c r="D9" s="156" t="s">
        <v>443</v>
      </c>
      <c r="E9" s="166"/>
      <c r="F9" s="157"/>
      <c r="G9" s="158">
        <f>SUM(G7:G8)</f>
        <v>600</v>
      </c>
    </row>
    <row r="10" spans="1:7" ht="12.75">
      <c r="A10" s="127"/>
      <c r="B10" s="127"/>
      <c r="C10" s="127"/>
      <c r="D10" s="127"/>
      <c r="E10" s="127"/>
      <c r="F10" s="127"/>
      <c r="G10" s="127"/>
    </row>
  </sheetData>
  <sheetProtection/>
  <printOptions/>
  <pageMargins left="0.75" right="0.75" top="1" bottom="1" header="0.5" footer="0.5"/>
  <pageSetup fitToHeight="0" fitToWidth="1" horizontalDpi="600" verticalDpi="600" orientation="portrait" scale="87" r:id="rId1"/>
</worksheet>
</file>

<file path=xl/worksheets/sheet114.xml><?xml version="1.0" encoding="utf-8"?>
<worksheet xmlns="http://schemas.openxmlformats.org/spreadsheetml/2006/main" xmlns:r="http://schemas.openxmlformats.org/officeDocument/2006/relationships">
  <sheetPr>
    <tabColor rgb="FF00B0F0"/>
    <pageSetUpPr fitToPage="1"/>
  </sheetPr>
  <dimension ref="A1:H10"/>
  <sheetViews>
    <sheetView workbookViewId="0" topLeftCell="A1">
      <selection activeCell="G8" sqref="G8"/>
    </sheetView>
  </sheetViews>
  <sheetFormatPr defaultColWidth="9.33203125" defaultRowHeight="12.75"/>
  <cols>
    <col min="1" max="1" width="13.83203125" style="1" customWidth="1"/>
    <col min="2" max="2" width="30.83203125" style="1" customWidth="1"/>
    <col min="3" max="3" width="17.83203125" style="1" customWidth="1"/>
    <col min="4" max="4" width="9" style="1" bestFit="1" customWidth="1"/>
    <col min="5" max="5" width="9.5" style="1" customWidth="1"/>
    <col min="6" max="7" width="11" style="1" customWidth="1"/>
    <col min="8" max="8" width="12.16015625" style="1" customWidth="1"/>
    <col min="9" max="16384" width="9.33203125" style="1" customWidth="1"/>
  </cols>
  <sheetData>
    <row r="1" spans="1:8" ht="13.5" thickBot="1">
      <c r="A1" s="2" t="s">
        <v>520</v>
      </c>
      <c r="B1" s="3" t="s">
        <v>76</v>
      </c>
      <c r="C1" s="3"/>
      <c r="D1" s="3"/>
      <c r="G1" s="64" t="s">
        <v>521</v>
      </c>
      <c r="H1" s="3" t="s">
        <v>75</v>
      </c>
    </row>
    <row r="2" spans="1:7" ht="12.75">
      <c r="A2" s="2"/>
      <c r="B2" s="4" t="s">
        <v>889</v>
      </c>
      <c r="G2" s="4"/>
    </row>
    <row r="3" spans="1:7" ht="12.75">
      <c r="A3" s="2"/>
      <c r="B3" s="4"/>
      <c r="G3" s="4"/>
    </row>
    <row r="4" spans="1:8" ht="12.75">
      <c r="A4" s="4" t="s">
        <v>556</v>
      </c>
      <c r="B4" s="4"/>
      <c r="C4" s="4"/>
      <c r="D4" s="4"/>
      <c r="E4" s="4"/>
      <c r="F4" s="4"/>
      <c r="G4" s="4"/>
      <c r="H4" s="4"/>
    </row>
    <row r="5" spans="1:8" ht="13.5" thickBot="1">
      <c r="A5" s="4"/>
      <c r="B5" s="4"/>
      <c r="C5" s="4"/>
      <c r="D5" s="4"/>
      <c r="E5" s="4"/>
      <c r="F5" s="4"/>
      <c r="G5" s="4"/>
      <c r="H5" s="4"/>
    </row>
    <row r="6" spans="1:8" ht="24" thickBot="1">
      <c r="A6" s="669" t="s">
        <v>534</v>
      </c>
      <c r="B6" s="670"/>
      <c r="C6" s="20" t="s">
        <v>528</v>
      </c>
      <c r="D6" s="20" t="s">
        <v>529</v>
      </c>
      <c r="E6" s="20" t="s">
        <v>558</v>
      </c>
      <c r="F6" s="22" t="s">
        <v>535</v>
      </c>
      <c r="G6" s="43" t="s">
        <v>536</v>
      </c>
      <c r="H6" s="25" t="s">
        <v>537</v>
      </c>
    </row>
    <row r="7" spans="1:8" ht="13.5" thickBot="1">
      <c r="A7" s="119" t="s">
        <v>840</v>
      </c>
      <c r="B7" s="120"/>
      <c r="C7" s="116"/>
      <c r="D7" s="116"/>
      <c r="E7" s="20" t="s">
        <v>547</v>
      </c>
      <c r="F7" s="117"/>
      <c r="G7" s="121">
        <v>11</v>
      </c>
      <c r="H7" s="118">
        <f>D7*G7</f>
        <v>0</v>
      </c>
    </row>
    <row r="9" ht="12.75">
      <c r="A9" s="1" t="s">
        <v>444</v>
      </c>
    </row>
    <row r="10" ht="12.75">
      <c r="A10" s="1" t="s">
        <v>190</v>
      </c>
    </row>
  </sheetData>
  <sheetProtection/>
  <mergeCells count="1">
    <mergeCell ref="A6:B6"/>
  </mergeCells>
  <printOptions/>
  <pageMargins left="0.75" right="0.75" top="1" bottom="1" header="0.5" footer="0.5"/>
  <pageSetup fitToHeight="0" fitToWidth="1" horizontalDpi="600" verticalDpi="600" orientation="portrait" scale="86" r:id="rId1"/>
</worksheet>
</file>

<file path=xl/worksheets/sheet115.xml><?xml version="1.0" encoding="utf-8"?>
<worksheet xmlns="http://schemas.openxmlformats.org/spreadsheetml/2006/main" xmlns:r="http://schemas.openxmlformats.org/officeDocument/2006/relationships">
  <sheetPr>
    <tabColor rgb="FF00B0F0"/>
    <pageSetUpPr fitToPage="1"/>
  </sheetPr>
  <dimension ref="A1:A4"/>
  <sheetViews>
    <sheetView workbookViewId="0" topLeftCell="A1">
      <selection activeCell="A30" sqref="A30:IV30"/>
    </sheetView>
  </sheetViews>
  <sheetFormatPr defaultColWidth="9.33203125" defaultRowHeight="12.75"/>
  <cols>
    <col min="1" max="1" width="56" style="0" customWidth="1"/>
  </cols>
  <sheetData>
    <row r="1" ht="13.5" thickBot="1">
      <c r="A1" s="92" t="s">
        <v>215</v>
      </c>
    </row>
    <row r="3" ht="13.5" thickBot="1"/>
    <row r="4" ht="39" customHeight="1" thickBot="1">
      <c r="A4" s="285" t="s">
        <v>214</v>
      </c>
    </row>
  </sheetData>
  <sheetProtection/>
  <printOptions/>
  <pageMargins left="0.75" right="0.75" top="1" bottom="1" header="0.5" footer="0.5"/>
  <pageSetup fitToHeight="0" fitToWidth="1" horizontalDpi="300" verticalDpi="300" orientation="portrait" r:id="rId1"/>
</worksheet>
</file>

<file path=xl/worksheets/sheet116.xml><?xml version="1.0" encoding="utf-8"?>
<worksheet xmlns="http://schemas.openxmlformats.org/spreadsheetml/2006/main" xmlns:r="http://schemas.openxmlformats.org/officeDocument/2006/relationships">
  <sheetPr>
    <tabColor rgb="FF00B0F0"/>
    <pageSetUpPr fitToPage="1"/>
  </sheetPr>
  <dimension ref="A1:A4"/>
  <sheetViews>
    <sheetView workbookViewId="0" topLeftCell="A11">
      <selection activeCell="A30" sqref="A30:IV30"/>
    </sheetView>
  </sheetViews>
  <sheetFormatPr defaultColWidth="9.33203125" defaultRowHeight="12.75"/>
  <cols>
    <col min="1" max="1" width="56.33203125" style="0" customWidth="1"/>
    <col min="3" max="3" width="37.33203125" style="0" customWidth="1"/>
  </cols>
  <sheetData>
    <row r="1" ht="13.5" thickBot="1">
      <c r="A1" s="92" t="s">
        <v>725</v>
      </c>
    </row>
    <row r="3" ht="13.5" thickBot="1"/>
    <row r="4" ht="39.75" customHeight="1" thickBot="1">
      <c r="A4" s="285" t="s">
        <v>214</v>
      </c>
    </row>
  </sheetData>
  <sheetProtection/>
  <printOptions/>
  <pageMargins left="0.75" right="0.75" top="1" bottom="1" header="0.5" footer="0.5"/>
  <pageSetup fitToHeight="0" fitToWidth="1" horizontalDpi="300" verticalDpi="300" orientation="portrait" r:id="rId1"/>
</worksheet>
</file>

<file path=xl/worksheets/sheet117.xml><?xml version="1.0" encoding="utf-8"?>
<worksheet xmlns="http://schemas.openxmlformats.org/spreadsheetml/2006/main" xmlns:r="http://schemas.openxmlformats.org/officeDocument/2006/relationships">
  <sheetPr>
    <tabColor rgb="FF00B0F0"/>
    <pageSetUpPr fitToPage="1"/>
  </sheetPr>
  <dimension ref="A1:G16"/>
  <sheetViews>
    <sheetView workbookViewId="0" topLeftCell="A1">
      <selection activeCell="E22" sqref="E22"/>
    </sheetView>
  </sheetViews>
  <sheetFormatPr defaultColWidth="9.33203125" defaultRowHeight="12.75"/>
  <cols>
    <col min="1" max="1" width="13.83203125" style="1" customWidth="1"/>
    <col min="2" max="2" width="30.83203125" style="1" customWidth="1"/>
    <col min="3" max="3" width="17.83203125" style="1" customWidth="1"/>
    <col min="4" max="4" width="8.66015625" style="1" customWidth="1"/>
    <col min="5" max="5" width="15.33203125" style="1" customWidth="1"/>
    <col min="6" max="6" width="11" style="1" customWidth="1"/>
    <col min="7" max="7" width="12.16015625" style="1" customWidth="1"/>
    <col min="8" max="11" width="9.33203125" style="1" customWidth="1"/>
    <col min="12" max="12" width="9.83203125" style="1" customWidth="1"/>
    <col min="13" max="16384" width="9.33203125" style="1" customWidth="1"/>
  </cols>
  <sheetData>
    <row r="1" spans="1:6" ht="13.5" thickBot="1">
      <c r="A1" s="2" t="s">
        <v>520</v>
      </c>
      <c r="B1" s="92" t="s">
        <v>762</v>
      </c>
      <c r="E1" s="1" t="s">
        <v>521</v>
      </c>
      <c r="F1" s="92" t="s">
        <v>250</v>
      </c>
    </row>
    <row r="2" spans="1:6" ht="12.75">
      <c r="A2" s="2"/>
      <c r="B2" s="96" t="s">
        <v>251</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G15</f>
        <v>80</v>
      </c>
      <c r="F6" s="58"/>
      <c r="G6" s="62">
        <f>E6*D6</f>
        <v>80</v>
      </c>
    </row>
    <row r="7" spans="1:7" ht="12.75">
      <c r="A7" s="412"/>
      <c r="B7" s="413" t="s">
        <v>255</v>
      </c>
      <c r="C7" s="49"/>
      <c r="D7" s="49"/>
      <c r="E7" s="68"/>
      <c r="F7" s="49"/>
      <c r="G7" s="111">
        <f>E7*D7</f>
        <v>0</v>
      </c>
    </row>
    <row r="8" spans="1:7" ht="12.75">
      <c r="A8" s="417"/>
      <c r="B8" s="389" t="s">
        <v>919</v>
      </c>
      <c r="C8" s="28"/>
      <c r="D8" s="28"/>
      <c r="E8" s="66"/>
      <c r="F8" s="28"/>
      <c r="G8" s="46"/>
    </row>
    <row r="9" spans="1:7" ht="13.5" thickBot="1">
      <c r="A9" s="276"/>
      <c r="B9" s="274"/>
      <c r="C9" s="273"/>
      <c r="D9" s="414" t="s">
        <v>445</v>
      </c>
      <c r="E9" s="415"/>
      <c r="F9" s="416"/>
      <c r="G9" s="123">
        <f>G6+G7</f>
        <v>80</v>
      </c>
    </row>
    <row r="10" spans="1:7" ht="12.75">
      <c r="A10" s="227"/>
      <c r="B10" s="227"/>
      <c r="C10" s="226"/>
      <c r="D10" s="260"/>
      <c r="E10" s="229"/>
      <c r="F10" s="227"/>
      <c r="G10" s="104"/>
    </row>
    <row r="11" ht="12.75">
      <c r="A11" s="2" t="s">
        <v>513</v>
      </c>
    </row>
    <row r="12" ht="13.5" thickBot="1"/>
    <row r="13" spans="1:7" ht="27" thickBot="1">
      <c r="A13" s="19" t="s">
        <v>514</v>
      </c>
      <c r="B13" s="20" t="s">
        <v>515</v>
      </c>
      <c r="C13" s="439" t="s">
        <v>980</v>
      </c>
      <c r="D13" s="22" t="s">
        <v>519</v>
      </c>
      <c r="E13" s="23" t="s">
        <v>522</v>
      </c>
      <c r="F13" s="24" t="s">
        <v>517</v>
      </c>
      <c r="G13" s="25" t="s">
        <v>518</v>
      </c>
    </row>
    <row r="14" spans="1:7" ht="13.5" thickBot="1">
      <c r="A14" s="26"/>
      <c r="B14" s="389" t="s">
        <v>944</v>
      </c>
      <c r="C14" s="389" t="s">
        <v>982</v>
      </c>
      <c r="D14" s="28"/>
      <c r="E14" s="29">
        <v>80</v>
      </c>
      <c r="F14" s="28">
        <v>1</v>
      </c>
      <c r="G14" s="30">
        <f>F14*E14</f>
        <v>80</v>
      </c>
    </row>
    <row r="15" spans="1:7" ht="13.5" thickBot="1">
      <c r="A15" s="34"/>
      <c r="B15" s="35"/>
      <c r="C15" s="36"/>
      <c r="D15" s="97" t="s">
        <v>446</v>
      </c>
      <c r="E15" s="38"/>
      <c r="F15" s="39" t="s">
        <v>564</v>
      </c>
      <c r="G15" s="40">
        <f>SUM(G14:G14)</f>
        <v>80</v>
      </c>
    </row>
    <row r="16" spans="1:7" ht="12.75">
      <c r="A16" s="4"/>
      <c r="B16" s="4"/>
      <c r="C16" s="4"/>
      <c r="D16" s="4"/>
      <c r="E16" s="4"/>
      <c r="F16" s="4"/>
      <c r="G16" s="4"/>
    </row>
  </sheetData>
  <sheetProtection/>
  <printOptions/>
  <pageMargins left="0.75" right="0.75" top="1" bottom="1" header="0.5" footer="0.5"/>
  <pageSetup fitToHeight="0" fitToWidth="1" horizontalDpi="600" verticalDpi="600" orientation="portrait" scale="91" r:id="rId1"/>
</worksheet>
</file>

<file path=xl/worksheets/sheet118.xml><?xml version="1.0" encoding="utf-8"?>
<worksheet xmlns="http://schemas.openxmlformats.org/spreadsheetml/2006/main" xmlns:r="http://schemas.openxmlformats.org/officeDocument/2006/relationships">
  <sheetPr>
    <tabColor rgb="FF00B0F0"/>
    <pageSetUpPr fitToPage="1"/>
  </sheetPr>
  <dimension ref="A1:G14"/>
  <sheetViews>
    <sheetView workbookViewId="0" topLeftCell="A1">
      <selection activeCell="E13" sqref="E13"/>
    </sheetView>
  </sheetViews>
  <sheetFormatPr defaultColWidth="9.33203125" defaultRowHeight="12.75"/>
  <cols>
    <col min="1" max="1" width="13.83203125" style="1" customWidth="1"/>
    <col min="2" max="2" width="30.83203125" style="1" customWidth="1"/>
    <col min="3" max="3" width="17.83203125" style="1" customWidth="1"/>
    <col min="4" max="4" width="9.83203125" style="1" customWidth="1"/>
    <col min="5" max="5" width="15.33203125" style="1" customWidth="1"/>
    <col min="6" max="6" width="11" style="1" customWidth="1"/>
    <col min="7" max="7" width="12.16015625" style="1" customWidth="1"/>
    <col min="8" max="11" width="9.33203125" style="1" customWidth="1"/>
    <col min="12" max="12" width="9.83203125" style="1" customWidth="1"/>
    <col min="13" max="16384" width="9.33203125" style="1" customWidth="1"/>
  </cols>
  <sheetData>
    <row r="1" spans="1:6" ht="13.5" thickBot="1">
      <c r="A1" s="2" t="s">
        <v>520</v>
      </c>
      <c r="B1" s="92" t="s">
        <v>762</v>
      </c>
      <c r="E1" s="1" t="s">
        <v>521</v>
      </c>
      <c r="F1" s="92" t="s">
        <v>248</v>
      </c>
    </row>
    <row r="2" spans="1:6" ht="12.75">
      <c r="A2" s="2"/>
      <c r="B2" s="96" t="s">
        <v>252</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3.5" thickBot="1">
      <c r="A6" s="69"/>
      <c r="B6" s="98" t="s">
        <v>571</v>
      </c>
      <c r="C6" s="58"/>
      <c r="D6" s="422">
        <v>1</v>
      </c>
      <c r="E6" s="72">
        <f>G13</f>
        <v>160</v>
      </c>
      <c r="F6" s="58"/>
      <c r="G6" s="62">
        <f>E6*D6</f>
        <v>160</v>
      </c>
    </row>
    <row r="7" spans="1:7" ht="13.5" thickBot="1">
      <c r="A7" s="34"/>
      <c r="B7" s="36"/>
      <c r="C7" s="35"/>
      <c r="D7" s="97" t="s">
        <v>447</v>
      </c>
      <c r="E7" s="253"/>
      <c r="F7" s="252"/>
      <c r="G7" s="123">
        <f>G6</f>
        <v>160</v>
      </c>
    </row>
    <row r="8" spans="1:7" ht="12.75">
      <c r="A8" s="227"/>
      <c r="B8" s="227"/>
      <c r="C8" s="226"/>
      <c r="D8" s="260"/>
      <c r="E8" s="229"/>
      <c r="F8" s="227"/>
      <c r="G8" s="104"/>
    </row>
    <row r="9" ht="12.75">
      <c r="A9" s="2" t="s">
        <v>513</v>
      </c>
    </row>
    <row r="10" ht="13.5" thickBot="1"/>
    <row r="11" spans="1:7" ht="27" thickBot="1">
      <c r="A11" s="19" t="s">
        <v>514</v>
      </c>
      <c r="B11" s="20" t="s">
        <v>515</v>
      </c>
      <c r="C11" s="439" t="s">
        <v>980</v>
      </c>
      <c r="D11" s="22" t="s">
        <v>519</v>
      </c>
      <c r="E11" s="23" t="s">
        <v>522</v>
      </c>
      <c r="F11" s="24" t="s">
        <v>517</v>
      </c>
      <c r="G11" s="25" t="s">
        <v>518</v>
      </c>
    </row>
    <row r="12" spans="1:7" ht="13.5" thickBot="1">
      <c r="A12" s="26"/>
      <c r="B12" s="389" t="s">
        <v>944</v>
      </c>
      <c r="C12" s="389" t="s">
        <v>982</v>
      </c>
      <c r="D12" s="28"/>
      <c r="E12" s="29">
        <v>80</v>
      </c>
      <c r="F12" s="28">
        <v>2</v>
      </c>
      <c r="G12" s="30">
        <f>F12*E12</f>
        <v>160</v>
      </c>
    </row>
    <row r="13" spans="1:7" ht="13.5" thickBot="1">
      <c r="A13" s="34"/>
      <c r="B13" s="35"/>
      <c r="C13" s="36"/>
      <c r="D13" s="97" t="s">
        <v>448</v>
      </c>
      <c r="E13" s="38"/>
      <c r="F13" s="39" t="s">
        <v>564</v>
      </c>
      <c r="G13" s="40">
        <f>SUM(G12:G12)</f>
        <v>160</v>
      </c>
    </row>
    <row r="14" spans="1:7" ht="12.75">
      <c r="A14" s="4"/>
      <c r="B14" s="4"/>
      <c r="C14" s="4"/>
      <c r="D14" s="4"/>
      <c r="E14" s="4"/>
      <c r="F14" s="4"/>
      <c r="G14" s="4"/>
    </row>
  </sheetData>
  <sheetProtection/>
  <printOptions/>
  <pageMargins left="0.75" right="0.75" top="1" bottom="1" header="0.5" footer="0.5"/>
  <pageSetup fitToHeight="0" fitToWidth="1" horizontalDpi="300" verticalDpi="300" orientation="portrait" scale="90" r:id="rId1"/>
</worksheet>
</file>

<file path=xl/worksheets/sheet119.xml><?xml version="1.0" encoding="utf-8"?>
<worksheet xmlns="http://schemas.openxmlformats.org/spreadsheetml/2006/main" xmlns:r="http://schemas.openxmlformats.org/officeDocument/2006/relationships">
  <sheetPr>
    <tabColor rgb="FF00B0F0"/>
    <pageSetUpPr fitToPage="1"/>
  </sheetPr>
  <dimension ref="A1:G24"/>
  <sheetViews>
    <sheetView workbookViewId="0" topLeftCell="A13">
      <selection activeCell="F20" sqref="F20"/>
    </sheetView>
  </sheetViews>
  <sheetFormatPr defaultColWidth="9.33203125" defaultRowHeight="12.75"/>
  <cols>
    <col min="1" max="1" width="13.83203125" style="1" customWidth="1"/>
    <col min="2" max="2" width="30.83203125" style="1" customWidth="1"/>
    <col min="3" max="3" width="17.83203125" style="1" customWidth="1"/>
    <col min="4" max="4" width="8.66015625" style="1" customWidth="1"/>
    <col min="5" max="5" width="15.33203125" style="1" customWidth="1"/>
    <col min="6" max="6" width="11" style="1" customWidth="1"/>
    <col min="7" max="7" width="12.16015625" style="1" customWidth="1"/>
    <col min="8" max="11" width="9.33203125" style="1" customWidth="1"/>
    <col min="12" max="12" width="9.83203125" style="1" customWidth="1"/>
    <col min="13" max="16384" width="9.33203125" style="1" customWidth="1"/>
  </cols>
  <sheetData>
    <row r="1" spans="1:6" ht="13.5" thickBot="1">
      <c r="A1" s="2" t="s">
        <v>520</v>
      </c>
      <c r="B1" s="92" t="s">
        <v>762</v>
      </c>
      <c r="E1" s="1" t="s">
        <v>521</v>
      </c>
      <c r="F1" s="92" t="s">
        <v>726</v>
      </c>
    </row>
    <row r="2" spans="1:6" ht="12.75">
      <c r="A2" s="2"/>
      <c r="B2" s="96" t="s">
        <v>249</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G15</f>
        <v>400</v>
      </c>
      <c r="F6" s="58"/>
      <c r="G6" s="62">
        <f>E6*D6</f>
        <v>400</v>
      </c>
    </row>
    <row r="7" spans="1:7" ht="13.5" thickBot="1">
      <c r="A7" s="404"/>
      <c r="B7" s="96" t="s">
        <v>527</v>
      </c>
      <c r="C7" s="4"/>
      <c r="D7" s="4">
        <v>1</v>
      </c>
      <c r="E7" s="112">
        <f>G21</f>
        <v>667</v>
      </c>
      <c r="F7" s="4"/>
      <c r="G7" s="234">
        <f>E7</f>
        <v>667</v>
      </c>
    </row>
    <row r="8" spans="1:7" ht="13.5" thickBot="1">
      <c r="A8" s="34"/>
      <c r="B8" s="36"/>
      <c r="C8" s="35"/>
      <c r="D8" s="97" t="s">
        <v>449</v>
      </c>
      <c r="E8" s="253"/>
      <c r="F8" s="252"/>
      <c r="G8" s="100">
        <f>SUM(G6:G7)</f>
        <v>1067</v>
      </c>
    </row>
    <row r="9" spans="1:7" ht="12.75">
      <c r="A9" s="227"/>
      <c r="B9" s="227"/>
      <c r="C9" s="226"/>
      <c r="D9" s="260"/>
      <c r="E9" s="229"/>
      <c r="F9" s="227"/>
      <c r="G9" s="104"/>
    </row>
    <row r="10" ht="12.75">
      <c r="A10" s="2" t="s">
        <v>513</v>
      </c>
    </row>
    <row r="11" ht="13.5" thickBot="1"/>
    <row r="12" spans="1:7" ht="27" thickBot="1">
      <c r="A12" s="19" t="s">
        <v>514</v>
      </c>
      <c r="B12" s="20" t="s">
        <v>515</v>
      </c>
      <c r="C12" s="439" t="s">
        <v>980</v>
      </c>
      <c r="D12" s="22" t="s">
        <v>519</v>
      </c>
      <c r="E12" s="23" t="s">
        <v>522</v>
      </c>
      <c r="F12" s="24" t="s">
        <v>517</v>
      </c>
      <c r="G12" s="25" t="s">
        <v>518</v>
      </c>
    </row>
    <row r="13" spans="1:7" ht="12.75">
      <c r="A13" s="26"/>
      <c r="B13" s="28" t="s">
        <v>761</v>
      </c>
      <c r="C13" s="389" t="s">
        <v>986</v>
      </c>
      <c r="D13" s="28"/>
      <c r="E13" s="29">
        <v>55</v>
      </c>
      <c r="F13" s="28">
        <v>4</v>
      </c>
      <c r="G13" s="30">
        <f>F13*E13</f>
        <v>220</v>
      </c>
    </row>
    <row r="14" spans="1:7" ht="13.5" thickBot="1">
      <c r="A14" s="26"/>
      <c r="B14" s="101" t="s">
        <v>563</v>
      </c>
      <c r="C14" s="389" t="s">
        <v>986</v>
      </c>
      <c r="D14" s="28"/>
      <c r="E14" s="29">
        <v>45</v>
      </c>
      <c r="F14" s="28">
        <v>4</v>
      </c>
      <c r="G14" s="30">
        <f>F14*E14</f>
        <v>180</v>
      </c>
    </row>
    <row r="15" spans="1:7" ht="13.5" thickBot="1">
      <c r="A15" s="34"/>
      <c r="B15" s="35"/>
      <c r="C15" s="36"/>
      <c r="D15" s="97" t="s">
        <v>450</v>
      </c>
      <c r="E15" s="38"/>
      <c r="F15" s="39" t="s">
        <v>564</v>
      </c>
      <c r="G15" s="40">
        <f>SUM(G13:G14)</f>
        <v>400</v>
      </c>
    </row>
    <row r="16" spans="1:7" ht="12.75">
      <c r="A16" s="4"/>
      <c r="B16" s="4"/>
      <c r="C16" s="4"/>
      <c r="D16" s="4"/>
      <c r="E16" s="4"/>
      <c r="F16" s="4"/>
      <c r="G16" s="4"/>
    </row>
    <row r="17" spans="1:7" ht="13.5" thickBot="1">
      <c r="A17" s="4" t="s">
        <v>525</v>
      </c>
      <c r="B17" s="4"/>
      <c r="C17" s="4"/>
      <c r="D17" s="4"/>
      <c r="E17" s="4"/>
      <c r="F17" s="4"/>
      <c r="G17" s="4"/>
    </row>
    <row r="18" spans="1:7" ht="27" thickBot="1">
      <c r="A18" s="41" t="s">
        <v>526</v>
      </c>
      <c r="B18" s="265" t="s">
        <v>527</v>
      </c>
      <c r="C18" s="264" t="s">
        <v>528</v>
      </c>
      <c r="D18" s="20" t="s">
        <v>529</v>
      </c>
      <c r="E18" s="22" t="s">
        <v>530</v>
      </c>
      <c r="F18" s="43" t="s">
        <v>531</v>
      </c>
      <c r="G18" s="25" t="s">
        <v>532</v>
      </c>
    </row>
    <row r="19" spans="1:7" ht="12.75">
      <c r="A19" s="94" t="s">
        <v>375</v>
      </c>
      <c r="B19" s="45"/>
      <c r="C19" s="28"/>
      <c r="D19" s="28">
        <v>1</v>
      </c>
      <c r="E19" s="28"/>
      <c r="F19" s="29">
        <v>667</v>
      </c>
      <c r="G19" s="46">
        <f>D19*F19</f>
        <v>667</v>
      </c>
    </row>
    <row r="20" spans="1:7" ht="13.5" thickBot="1">
      <c r="A20" s="44" t="s">
        <v>376</v>
      </c>
      <c r="B20" s="45"/>
      <c r="C20" s="28"/>
      <c r="D20" s="28">
        <v>1</v>
      </c>
      <c r="E20" s="28"/>
      <c r="F20" s="29"/>
      <c r="G20" s="46">
        <f>D20*F20</f>
        <v>0</v>
      </c>
    </row>
    <row r="21" spans="1:7" ht="13.5" thickBot="1">
      <c r="A21" s="34"/>
      <c r="B21" s="36"/>
      <c r="C21" s="35"/>
      <c r="D21" s="36"/>
      <c r="E21" s="37" t="s">
        <v>322</v>
      </c>
      <c r="F21" s="38"/>
      <c r="G21" s="38">
        <f>SUM(G19:G20)</f>
        <v>667</v>
      </c>
    </row>
    <row r="23" s="419" customFormat="1" ht="12.75">
      <c r="A23" s="433" t="s">
        <v>920</v>
      </c>
    </row>
    <row r="24" s="419" customFormat="1" ht="12.75">
      <c r="A24" s="419" t="s">
        <v>921</v>
      </c>
    </row>
  </sheetData>
  <sheetProtection/>
  <printOptions/>
  <pageMargins left="0.7" right="0.7" top="0.75" bottom="0.75" header="0.3" footer="0.3"/>
  <pageSetup fitToHeight="0" fitToWidth="1" horizontalDpi="600" verticalDpi="600" orientation="portrait" scale="92"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G24"/>
  <sheetViews>
    <sheetView workbookViewId="0" topLeftCell="A1">
      <selection activeCell="F23" sqref="F23"/>
    </sheetView>
  </sheetViews>
  <sheetFormatPr defaultColWidth="9.33203125" defaultRowHeight="12.75"/>
  <cols>
    <col min="1" max="1" width="13.66015625" style="419" customWidth="1"/>
    <col min="2" max="2" width="30.83203125" style="419" customWidth="1"/>
    <col min="3" max="3" width="17.83203125" style="419" customWidth="1"/>
    <col min="4" max="4" width="7.66015625" style="419" customWidth="1"/>
    <col min="5" max="5" width="14.66015625" style="419" customWidth="1"/>
    <col min="6" max="6" width="11.5" style="419" customWidth="1"/>
    <col min="7" max="7" width="12.16015625" style="419" customWidth="1"/>
    <col min="8" max="16384" width="9.33203125" style="419" customWidth="1"/>
  </cols>
  <sheetData>
    <row r="1" spans="1:6" ht="13.5" thickBot="1">
      <c r="A1" s="418" t="s">
        <v>520</v>
      </c>
      <c r="B1" s="242" t="s">
        <v>641</v>
      </c>
      <c r="E1" s="419" t="s">
        <v>521</v>
      </c>
      <c r="F1" s="242" t="s">
        <v>597</v>
      </c>
    </row>
    <row r="2" spans="1:6" ht="12.75">
      <c r="A2" s="418"/>
      <c r="B2" s="380" t="s">
        <v>29</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G15</f>
        <v>900</v>
      </c>
      <c r="F6" s="422"/>
      <c r="G6" s="424">
        <f>E6*D6</f>
        <v>900</v>
      </c>
    </row>
    <row r="7" spans="1:7" ht="13.5" thickBot="1">
      <c r="A7" s="425"/>
      <c r="B7" s="426" t="s">
        <v>527</v>
      </c>
      <c r="C7" s="426"/>
      <c r="D7" s="426">
        <v>1</v>
      </c>
      <c r="E7" s="427">
        <f>G24</f>
        <v>1260</v>
      </c>
      <c r="F7" s="426"/>
      <c r="G7" s="428">
        <f>E7*D7</f>
        <v>1260</v>
      </c>
    </row>
    <row r="8" spans="1:7" ht="13.5" thickBot="1">
      <c r="A8" s="527"/>
      <c r="B8" s="394"/>
      <c r="C8" s="528" t="s">
        <v>157</v>
      </c>
      <c r="D8" s="394"/>
      <c r="E8" s="394"/>
      <c r="F8" s="394"/>
      <c r="G8" s="544">
        <f>G7+G6</f>
        <v>2160</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761</v>
      </c>
      <c r="C13" s="389" t="s">
        <v>981</v>
      </c>
      <c r="D13" s="389"/>
      <c r="E13" s="390">
        <v>55</v>
      </c>
      <c r="F13" s="389">
        <v>10</v>
      </c>
      <c r="G13" s="446">
        <f>F13*E13</f>
        <v>550</v>
      </c>
    </row>
    <row r="14" spans="1:7" ht="13.5" thickBot="1">
      <c r="A14" s="445"/>
      <c r="B14" s="389" t="s">
        <v>192</v>
      </c>
      <c r="C14" s="389" t="s">
        <v>981</v>
      </c>
      <c r="D14" s="389"/>
      <c r="E14" s="390">
        <v>35</v>
      </c>
      <c r="F14" s="389">
        <v>10</v>
      </c>
      <c r="G14" s="446">
        <f>F14*E14</f>
        <v>350</v>
      </c>
    </row>
    <row r="15" spans="1:7" ht="13.5" thickBot="1">
      <c r="A15" s="392"/>
      <c r="B15" s="394"/>
      <c r="C15" s="393"/>
      <c r="D15" s="429" t="s">
        <v>329</v>
      </c>
      <c r="E15" s="395"/>
      <c r="F15" s="452" t="s">
        <v>564</v>
      </c>
      <c r="G15" s="453">
        <f>SUM(G13:G14)</f>
        <v>900</v>
      </c>
    </row>
    <row r="16" spans="1:7" ht="12.75">
      <c r="A16" s="380"/>
      <c r="B16" s="380"/>
      <c r="C16" s="380"/>
      <c r="D16" s="380"/>
      <c r="E16" s="380"/>
      <c r="F16" s="380"/>
      <c r="G16" s="380"/>
    </row>
    <row r="17" spans="1:7" ht="12.75">
      <c r="A17" s="380" t="s">
        <v>525</v>
      </c>
      <c r="B17" s="380"/>
      <c r="C17" s="380"/>
      <c r="D17" s="380"/>
      <c r="E17" s="380"/>
      <c r="F17" s="380"/>
      <c r="G17" s="380"/>
    </row>
    <row r="18" spans="1:7" ht="13.5" thickBot="1">
      <c r="A18" s="380"/>
      <c r="B18" s="380"/>
      <c r="C18" s="380"/>
      <c r="D18" s="380"/>
      <c r="E18" s="380"/>
      <c r="F18" s="380"/>
      <c r="G18" s="380"/>
    </row>
    <row r="19" spans="1:7" ht="27" thickBot="1">
      <c r="A19" s="381" t="s">
        <v>526</v>
      </c>
      <c r="B19" s="382" t="s">
        <v>527</v>
      </c>
      <c r="C19" s="383" t="s">
        <v>528</v>
      </c>
      <c r="D19" s="384" t="s">
        <v>529</v>
      </c>
      <c r="E19" s="385" t="s">
        <v>530</v>
      </c>
      <c r="F19" s="43" t="s">
        <v>531</v>
      </c>
      <c r="G19" s="386" t="s">
        <v>532</v>
      </c>
    </row>
    <row r="20" spans="1:7" ht="12.75">
      <c r="A20" s="488" t="s">
        <v>598</v>
      </c>
      <c r="B20" s="388"/>
      <c r="C20" s="389"/>
      <c r="D20" s="389">
        <v>1</v>
      </c>
      <c r="E20" s="389"/>
      <c r="F20" s="390">
        <v>255</v>
      </c>
      <c r="G20" s="391">
        <f>D20*F20</f>
        <v>255</v>
      </c>
    </row>
    <row r="21" spans="1:7" ht="12.75">
      <c r="A21" s="387" t="s">
        <v>116</v>
      </c>
      <c r="B21" s="388"/>
      <c r="C21" s="389"/>
      <c r="D21" s="389">
        <v>10</v>
      </c>
      <c r="E21" s="389"/>
      <c r="F21" s="390">
        <v>78</v>
      </c>
      <c r="G21" s="391">
        <f>D21*F21</f>
        <v>780</v>
      </c>
    </row>
    <row r="22" spans="1:7" ht="12.75">
      <c r="A22" s="387" t="s">
        <v>117</v>
      </c>
      <c r="B22" s="388"/>
      <c r="C22" s="389"/>
      <c r="D22" s="389">
        <v>1</v>
      </c>
      <c r="E22" s="389"/>
      <c r="F22" s="390">
        <v>125</v>
      </c>
      <c r="G22" s="391">
        <f>D22*F22</f>
        <v>125</v>
      </c>
    </row>
    <row r="23" spans="1:7" ht="13.5" thickBot="1">
      <c r="A23" s="387" t="s">
        <v>110</v>
      </c>
      <c r="B23" s="388"/>
      <c r="C23" s="389"/>
      <c r="D23" s="389">
        <v>20</v>
      </c>
      <c r="E23" s="389"/>
      <c r="F23" s="390">
        <v>5</v>
      </c>
      <c r="G23" s="391">
        <f>D23*F23</f>
        <v>100</v>
      </c>
    </row>
    <row r="24" spans="1:7" ht="13.5" thickBot="1">
      <c r="A24" s="392"/>
      <c r="B24" s="393"/>
      <c r="C24" s="394"/>
      <c r="D24" s="393"/>
      <c r="E24" s="429" t="s">
        <v>313</v>
      </c>
      <c r="F24" s="395"/>
      <c r="G24" s="396">
        <f>SUM(G20:G23)</f>
        <v>1260</v>
      </c>
    </row>
  </sheetData>
  <sheetProtection/>
  <printOptions/>
  <pageMargins left="0.75" right="0.75" top="1" bottom="1" header="0.5" footer="0.5"/>
  <pageSetup fitToHeight="1" fitToWidth="1" horizontalDpi="300" verticalDpi="300" orientation="portrait" scale="92" r:id="rId1"/>
</worksheet>
</file>

<file path=xl/worksheets/sheet120.xml><?xml version="1.0" encoding="utf-8"?>
<worksheet xmlns="http://schemas.openxmlformats.org/spreadsheetml/2006/main" xmlns:r="http://schemas.openxmlformats.org/officeDocument/2006/relationships">
  <sheetPr>
    <tabColor rgb="FF00B0F0"/>
    <pageSetUpPr fitToPage="1"/>
  </sheetPr>
  <dimension ref="A1:A9"/>
  <sheetViews>
    <sheetView workbookViewId="0" topLeftCell="A1">
      <selection activeCell="A13" sqref="A13"/>
    </sheetView>
  </sheetViews>
  <sheetFormatPr defaultColWidth="9.33203125" defaultRowHeight="12.75"/>
  <cols>
    <col min="1" max="1" width="65.5" style="126" customWidth="1"/>
    <col min="2" max="16384" width="9.33203125" style="126" customWidth="1"/>
  </cols>
  <sheetData>
    <row r="1" ht="13.5" thickBot="1">
      <c r="A1" s="242" t="s">
        <v>1028</v>
      </c>
    </row>
    <row r="2" ht="12.75">
      <c r="A2" s="419"/>
    </row>
    <row r="3" ht="12.75">
      <c r="A3" s="419"/>
    </row>
    <row r="4" ht="42" customHeight="1">
      <c r="A4" s="606" t="s">
        <v>1027</v>
      </c>
    </row>
    <row r="5" ht="12.75">
      <c r="A5" s="419"/>
    </row>
    <row r="6" ht="12.75">
      <c r="A6" s="419"/>
    </row>
    <row r="7" ht="12.75">
      <c r="A7" s="419"/>
    </row>
    <row r="8" ht="12.75">
      <c r="A8" s="419"/>
    </row>
    <row r="9" ht="12.75">
      <c r="A9" s="419"/>
    </row>
    <row r="11" s="250" customFormat="1" ht="12.75"/>
    <row r="12" s="250" customFormat="1" ht="12.75"/>
    <row r="25" s="419" customFormat="1" ht="12.75"/>
    <row r="27" s="419" customFormat="1" ht="12.75"/>
    <row r="28" s="419"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419" customFormat="1" ht="12.75"/>
    <row r="54" s="1" customFormat="1" ht="12.75"/>
    <row r="55" s="1" customFormat="1" ht="12.75"/>
    <row r="56" s="1" customFormat="1" ht="12.75"/>
    <row r="57" s="419"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ht="12.75"/>
    <row r="73" ht="12.75"/>
    <row r="74" ht="12.75"/>
    <row r="75" ht="12.75"/>
    <row r="76" ht="13.5" customHeight="1"/>
    <row r="77" ht="12.75"/>
    <row r="78" ht="12.75"/>
  </sheetData>
  <sheetProtection/>
  <printOptions/>
  <pageMargins left="0.75" right="0.75" top="0.25" bottom="0.25" header="0.5" footer="0.5"/>
  <pageSetup fitToHeight="0" fitToWidth="1" horizontalDpi="300" verticalDpi="300" orientation="portrait" r:id="rId1"/>
</worksheet>
</file>

<file path=xl/worksheets/sheet121.xml><?xml version="1.0" encoding="utf-8"?>
<worksheet xmlns="http://schemas.openxmlformats.org/spreadsheetml/2006/main" xmlns:r="http://schemas.openxmlformats.org/officeDocument/2006/relationships">
  <sheetPr>
    <tabColor rgb="FF00B0F0"/>
    <pageSetUpPr fitToPage="1"/>
  </sheetPr>
  <dimension ref="A1:I12"/>
  <sheetViews>
    <sheetView workbookViewId="0" topLeftCell="A1">
      <selection activeCell="A12" sqref="A12:B12"/>
    </sheetView>
  </sheetViews>
  <sheetFormatPr defaultColWidth="9.33203125" defaultRowHeight="12.75"/>
  <cols>
    <col min="1" max="1" width="15.16015625" style="0" customWidth="1"/>
    <col min="2" max="2" width="30.83203125" style="0" customWidth="1"/>
    <col min="3" max="3" width="17.83203125" style="0" customWidth="1"/>
    <col min="5" max="5" width="14.83203125" style="0" customWidth="1"/>
    <col min="6" max="6" width="9.5" style="0" bestFit="1" customWidth="1"/>
    <col min="7" max="7" width="11.16015625" style="0" bestFit="1" customWidth="1"/>
  </cols>
  <sheetData>
    <row r="1" spans="1:9" ht="13.5" thickBot="1">
      <c r="A1" s="2" t="s">
        <v>520</v>
      </c>
      <c r="B1" s="3" t="s">
        <v>901</v>
      </c>
      <c r="C1" s="1"/>
      <c r="D1" s="1"/>
      <c r="E1" s="1" t="s">
        <v>521</v>
      </c>
      <c r="F1" s="92" t="s">
        <v>262</v>
      </c>
      <c r="G1" s="1"/>
      <c r="H1" s="1"/>
      <c r="I1" s="1"/>
    </row>
    <row r="2" spans="1:9" ht="12.75">
      <c r="A2" s="2"/>
      <c r="B2" s="96" t="s">
        <v>4</v>
      </c>
      <c r="C2" s="1"/>
      <c r="D2" s="1"/>
      <c r="E2" s="1"/>
      <c r="F2" s="4"/>
      <c r="G2" s="1"/>
      <c r="H2" s="1"/>
      <c r="I2" s="1"/>
    </row>
    <row r="3" spans="1:9" ht="12.75">
      <c r="A3" s="6"/>
      <c r="B3" s="1"/>
      <c r="C3" s="1"/>
      <c r="D3" s="1"/>
      <c r="E3" s="1"/>
      <c r="F3" s="1"/>
      <c r="G3" s="1"/>
      <c r="H3" s="378"/>
      <c r="I3" s="379"/>
    </row>
    <row r="4" spans="1:9" ht="12.75">
      <c r="A4" s="1"/>
      <c r="B4" s="1"/>
      <c r="C4" s="1"/>
      <c r="D4" s="1"/>
      <c r="E4" s="1"/>
      <c r="F4" s="1"/>
      <c r="G4" s="1"/>
      <c r="H4" s="1"/>
      <c r="I4" s="1"/>
    </row>
    <row r="5" spans="1:9" ht="12.75">
      <c r="A5" s="227" t="s">
        <v>14</v>
      </c>
      <c r="B5" s="1"/>
      <c r="C5" s="1"/>
      <c r="D5" s="1"/>
      <c r="E5" s="1"/>
      <c r="F5" s="1"/>
      <c r="G5" s="1"/>
      <c r="H5" s="1"/>
      <c r="I5" s="1"/>
    </row>
    <row r="6" spans="1:9" ht="12.75">
      <c r="A6" s="1"/>
      <c r="B6" s="1" t="s">
        <v>6</v>
      </c>
      <c r="C6" s="1"/>
      <c r="D6" s="2" t="s">
        <v>11</v>
      </c>
      <c r="E6" s="1"/>
      <c r="F6" s="1"/>
      <c r="G6" s="1"/>
      <c r="H6" s="1"/>
      <c r="I6" s="1"/>
    </row>
    <row r="7" spans="1:9" ht="12.75">
      <c r="A7" s="1"/>
      <c r="B7" s="2" t="s">
        <v>7</v>
      </c>
      <c r="C7" s="1"/>
      <c r="D7" s="2" t="s">
        <v>12</v>
      </c>
      <c r="E7" s="1"/>
      <c r="F7" s="1"/>
      <c r="G7" s="1"/>
      <c r="H7" s="1"/>
      <c r="I7" s="1"/>
    </row>
    <row r="8" spans="2:4" ht="12.75">
      <c r="B8" s="2" t="s">
        <v>8</v>
      </c>
      <c r="D8" s="2" t="s">
        <v>13</v>
      </c>
    </row>
    <row r="9" spans="2:4" ht="12.75">
      <c r="B9" s="2" t="s">
        <v>9</v>
      </c>
      <c r="D9" s="2" t="s">
        <v>5</v>
      </c>
    </row>
    <row r="10" ht="12.75">
      <c r="B10" s="2" t="s">
        <v>10</v>
      </c>
    </row>
    <row r="12" ht="12.75">
      <c r="A12" t="s">
        <v>1029</v>
      </c>
    </row>
  </sheetData>
  <sheetProtection/>
  <printOptions/>
  <pageMargins left="0.7" right="0.7" top="0.75" bottom="0.75" header="0.3" footer="0.3"/>
  <pageSetup fitToHeight="0" fitToWidth="1" horizontalDpi="600" verticalDpi="600" orientation="portrait" r:id="rId1"/>
</worksheet>
</file>

<file path=xl/worksheets/sheet122.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L17" sqref="L17"/>
    </sheetView>
  </sheetViews>
  <sheetFormatPr defaultColWidth="9.33203125" defaultRowHeight="12.75"/>
  <cols>
    <col min="1" max="1" width="13.83203125" style="0" customWidth="1"/>
    <col min="2" max="2" width="30.83203125" style="0" customWidth="1"/>
    <col min="3" max="3" width="17.5" style="0" customWidth="1"/>
    <col min="4" max="4" width="8.66015625" style="0" customWidth="1"/>
    <col min="5" max="5" width="15.33203125" style="0" customWidth="1"/>
    <col min="6" max="6" width="11" style="0" customWidth="1"/>
    <col min="7" max="7" width="12.16015625" style="0" customWidth="1"/>
    <col min="12" max="12" width="9.83203125" style="0" customWidth="1"/>
  </cols>
  <sheetData>
    <row r="1" spans="1:7" ht="14.25" thickBot="1">
      <c r="A1" s="305" t="s">
        <v>520</v>
      </c>
      <c r="B1" s="363" t="s">
        <v>901</v>
      </c>
      <c r="C1" s="306"/>
      <c r="D1" s="307"/>
      <c r="E1" s="308" t="s">
        <v>521</v>
      </c>
      <c r="F1" s="363" t="s">
        <v>274</v>
      </c>
      <c r="G1" s="309"/>
    </row>
    <row r="2" spans="1:7" ht="13.5">
      <c r="A2" s="305"/>
      <c r="B2" s="364" t="s">
        <v>253</v>
      </c>
      <c r="C2" s="307"/>
      <c r="D2" s="307"/>
      <c r="E2" s="307"/>
      <c r="F2" s="310"/>
      <c r="G2" s="309"/>
    </row>
    <row r="3" spans="1:8" ht="13.5" thickBot="1">
      <c r="A3" s="126"/>
      <c r="B3" s="126"/>
      <c r="C3" s="126"/>
      <c r="D3" s="126"/>
      <c r="E3" s="126"/>
      <c r="F3" s="126"/>
      <c r="G3" s="126"/>
      <c r="H3" s="126"/>
    </row>
    <row r="4" spans="1:8" ht="12.75">
      <c r="A4" s="311" t="s">
        <v>560</v>
      </c>
      <c r="B4" s="312" t="s">
        <v>534</v>
      </c>
      <c r="C4" s="312" t="s">
        <v>528</v>
      </c>
      <c r="D4" s="312" t="s">
        <v>540</v>
      </c>
      <c r="E4" s="312" t="s">
        <v>561</v>
      </c>
      <c r="F4" s="313" t="s">
        <v>562</v>
      </c>
      <c r="G4" s="126"/>
      <c r="H4" s="126"/>
    </row>
    <row r="5" spans="1:8" ht="13.5" thickBot="1">
      <c r="A5" s="314"/>
      <c r="B5" s="315"/>
      <c r="C5" s="315"/>
      <c r="D5" s="315" t="s">
        <v>566</v>
      </c>
      <c r="E5" s="315" t="s">
        <v>568</v>
      </c>
      <c r="F5" s="316" t="s">
        <v>568</v>
      </c>
      <c r="G5" s="126"/>
      <c r="H5" s="126"/>
    </row>
    <row r="6" spans="1:8" ht="12.75">
      <c r="A6" s="317"/>
      <c r="B6" s="318" t="s">
        <v>571</v>
      </c>
      <c r="C6" s="318"/>
      <c r="D6" s="318">
        <v>1</v>
      </c>
      <c r="E6" s="319">
        <f>G15</f>
        <v>400</v>
      </c>
      <c r="F6" s="641">
        <f>D6*E6</f>
        <v>400</v>
      </c>
      <c r="G6" s="126"/>
      <c r="H6" s="126"/>
    </row>
    <row r="7" spans="1:8" ht="13.5" thickBot="1">
      <c r="A7" s="321"/>
      <c r="B7" s="367" t="s">
        <v>533</v>
      </c>
      <c r="C7" s="322"/>
      <c r="D7" s="322">
        <v>1</v>
      </c>
      <c r="E7" s="323">
        <f>F35</f>
        <v>980</v>
      </c>
      <c r="F7" s="108">
        <f>D7*E7</f>
        <v>980</v>
      </c>
      <c r="G7" s="126"/>
      <c r="H7" s="126"/>
    </row>
    <row r="8" spans="1:8" ht="13.5" thickBot="1">
      <c r="A8" s="325"/>
      <c r="B8" s="326"/>
      <c r="C8" s="368" t="s">
        <v>451</v>
      </c>
      <c r="D8" s="326"/>
      <c r="E8" s="326"/>
      <c r="F8" s="327">
        <f>SUM(E6:E7)</f>
        <v>1380</v>
      </c>
      <c r="G8" s="126"/>
      <c r="H8" s="126"/>
    </row>
    <row r="9" spans="1:8" ht="12.75">
      <c r="A9" s="126"/>
      <c r="B9" s="126"/>
      <c r="C9" s="126"/>
      <c r="D9" s="126"/>
      <c r="E9" s="126"/>
      <c r="F9" s="126"/>
      <c r="G9" s="126"/>
      <c r="H9" s="126"/>
    </row>
    <row r="10" spans="1:8" ht="12.75">
      <c r="A10" s="328" t="s">
        <v>513</v>
      </c>
      <c r="B10" s="329"/>
      <c r="C10" s="329"/>
      <c r="D10" s="329"/>
      <c r="E10" s="329"/>
      <c r="F10" s="329"/>
      <c r="G10" s="329"/>
      <c r="H10" s="126"/>
    </row>
    <row r="11" spans="1:8" ht="13.5" thickBot="1">
      <c r="A11" s="329"/>
      <c r="B11" s="329"/>
      <c r="C11" s="329"/>
      <c r="D11" s="329"/>
      <c r="E11" s="329"/>
      <c r="F11" s="329"/>
      <c r="G11" s="329"/>
      <c r="H11" s="126"/>
    </row>
    <row r="12" spans="1:8" ht="27" thickBot="1">
      <c r="A12" s="330" t="s">
        <v>514</v>
      </c>
      <c r="B12" s="331" t="s">
        <v>515</v>
      </c>
      <c r="C12" s="585" t="s">
        <v>980</v>
      </c>
      <c r="D12" s="332" t="s">
        <v>519</v>
      </c>
      <c r="E12" s="333" t="s">
        <v>522</v>
      </c>
      <c r="F12" s="334" t="s">
        <v>517</v>
      </c>
      <c r="G12" s="335" t="s">
        <v>265</v>
      </c>
      <c r="H12" s="126"/>
    </row>
    <row r="13" spans="1:8" ht="12.75">
      <c r="A13" s="336"/>
      <c r="B13" s="337" t="s">
        <v>761</v>
      </c>
      <c r="C13" s="586" t="s">
        <v>981</v>
      </c>
      <c r="D13" s="337"/>
      <c r="E13" s="338">
        <v>55</v>
      </c>
      <c r="F13" s="337">
        <v>4</v>
      </c>
      <c r="G13" s="339">
        <f>E13*F13</f>
        <v>220</v>
      </c>
      <c r="H13" s="126"/>
    </row>
    <row r="14" spans="1:8" ht="13.5" thickBot="1">
      <c r="A14" s="336"/>
      <c r="B14" s="337" t="s">
        <v>563</v>
      </c>
      <c r="C14" s="586" t="s">
        <v>981</v>
      </c>
      <c r="D14" s="337"/>
      <c r="E14" s="338">
        <v>45</v>
      </c>
      <c r="F14" s="337">
        <v>4</v>
      </c>
      <c r="G14" s="339">
        <v>180</v>
      </c>
      <c r="H14" s="126"/>
    </row>
    <row r="15" spans="1:8" ht="13.5" thickBot="1">
      <c r="A15" s="340"/>
      <c r="B15" s="341"/>
      <c r="C15" s="343" t="s">
        <v>452</v>
      </c>
      <c r="D15" s="343"/>
      <c r="E15" s="370"/>
      <c r="F15" s="371"/>
      <c r="G15" s="346">
        <f>SUM(G13:G14)</f>
        <v>400</v>
      </c>
      <c r="H15" s="126"/>
    </row>
    <row r="16" spans="1:8" ht="12.75">
      <c r="A16" s="126"/>
      <c r="B16" s="126"/>
      <c r="C16" s="126"/>
      <c r="D16" s="126"/>
      <c r="E16" s="126"/>
      <c r="F16" s="126"/>
      <c r="G16" s="126"/>
      <c r="H16" s="126"/>
    </row>
    <row r="17" spans="1:8" ht="12.75">
      <c r="A17" s="365" t="s">
        <v>533</v>
      </c>
      <c r="B17" s="347"/>
      <c r="C17" s="347"/>
      <c r="D17" s="347"/>
      <c r="E17" s="347"/>
      <c r="F17" s="347"/>
      <c r="G17" s="347"/>
      <c r="H17" s="126"/>
    </row>
    <row r="18" spans="1:8" ht="13.5" thickBot="1">
      <c r="A18" s="347"/>
      <c r="B18" s="347"/>
      <c r="C18" s="347"/>
      <c r="D18" s="347"/>
      <c r="E18" s="347"/>
      <c r="F18" s="347"/>
      <c r="G18" s="347"/>
      <c r="H18" s="126"/>
    </row>
    <row r="19" spans="1:8" ht="27" thickBot="1">
      <c r="A19" s="373" t="s">
        <v>534</v>
      </c>
      <c r="B19" s="348"/>
      <c r="C19" s="349" t="s">
        <v>528</v>
      </c>
      <c r="D19" s="350" t="s">
        <v>529</v>
      </c>
      <c r="E19" s="351" t="s">
        <v>266</v>
      </c>
      <c r="F19" s="374" t="s">
        <v>256</v>
      </c>
      <c r="G19" s="126"/>
      <c r="H19" s="126"/>
    </row>
    <row r="20" spans="1:8" ht="12.75">
      <c r="A20" s="352" t="s">
        <v>267</v>
      </c>
      <c r="B20" s="353"/>
      <c r="C20" s="354"/>
      <c r="D20" s="354">
        <v>1</v>
      </c>
      <c r="E20" s="355">
        <v>10.6</v>
      </c>
      <c r="F20" s="375">
        <f>D20*E20</f>
        <v>10.6</v>
      </c>
      <c r="G20" s="126"/>
      <c r="H20" s="126"/>
    </row>
    <row r="21" spans="1:8" ht="12.75">
      <c r="A21" s="409" t="s">
        <v>917</v>
      </c>
      <c r="B21" s="357"/>
      <c r="C21" s="354"/>
      <c r="D21" s="358">
        <v>40</v>
      </c>
      <c r="E21" s="545">
        <v>1.8</v>
      </c>
      <c r="F21" s="375">
        <f>D21*E21</f>
        <v>72</v>
      </c>
      <c r="G21" s="126"/>
      <c r="H21" s="126"/>
    </row>
    <row r="22" spans="1:8" ht="12.75">
      <c r="A22" s="356" t="s">
        <v>268</v>
      </c>
      <c r="B22" s="357"/>
      <c r="C22" s="354"/>
      <c r="D22" s="358">
        <v>1</v>
      </c>
      <c r="E22" s="66">
        <v>3.25</v>
      </c>
      <c r="F22" s="375">
        <v>3.25</v>
      </c>
      <c r="G22" s="126"/>
      <c r="H22" s="126"/>
    </row>
    <row r="23" spans="1:8" ht="12.75">
      <c r="A23" s="359" t="s">
        <v>178</v>
      </c>
      <c r="B23" s="353"/>
      <c r="C23" s="354"/>
      <c r="D23" s="354">
        <v>1</v>
      </c>
      <c r="E23" s="355">
        <v>54.3</v>
      </c>
      <c r="F23" s="375">
        <v>54.3</v>
      </c>
      <c r="G23" s="126"/>
      <c r="H23" s="126"/>
    </row>
    <row r="24" spans="1:8" ht="12.75">
      <c r="A24" s="359" t="s">
        <v>179</v>
      </c>
      <c r="B24" s="353"/>
      <c r="C24" s="354"/>
      <c r="D24" s="354">
        <v>1</v>
      </c>
      <c r="E24" s="355">
        <v>14</v>
      </c>
      <c r="F24" s="375">
        <v>14</v>
      </c>
      <c r="G24" s="126"/>
      <c r="H24" s="126"/>
    </row>
    <row r="25" spans="1:8" ht="12.75">
      <c r="A25" s="44" t="s">
        <v>180</v>
      </c>
      <c r="B25" s="45"/>
      <c r="C25" s="28"/>
      <c r="D25" s="28">
        <v>1</v>
      </c>
      <c r="E25" s="66">
        <v>10.5</v>
      </c>
      <c r="F25" s="376">
        <f>D25*E25</f>
        <v>10.5</v>
      </c>
      <c r="G25" s="126"/>
      <c r="H25" s="126"/>
    </row>
    <row r="26" spans="1:8" ht="12.75">
      <c r="A26" s="162" t="s">
        <v>181</v>
      </c>
      <c r="B26" s="45"/>
      <c r="C26" s="28"/>
      <c r="D26" s="360">
        <v>1</v>
      </c>
      <c r="E26" s="66">
        <v>11.25</v>
      </c>
      <c r="F26" s="376">
        <v>11.25</v>
      </c>
      <c r="G26" s="126"/>
      <c r="H26" s="126"/>
    </row>
    <row r="27" spans="1:8" ht="12.75">
      <c r="A27" s="219" t="s">
        <v>269</v>
      </c>
      <c r="B27" s="163"/>
      <c r="C27" s="28"/>
      <c r="D27" s="360">
        <v>1</v>
      </c>
      <c r="E27" s="66">
        <v>1.1</v>
      </c>
      <c r="F27" s="376">
        <v>1.1</v>
      </c>
      <c r="G27" s="126"/>
      <c r="H27" s="126"/>
    </row>
    <row r="28" spans="1:8" ht="12.75">
      <c r="A28" s="44" t="s">
        <v>182</v>
      </c>
      <c r="B28" s="45"/>
      <c r="C28" s="28"/>
      <c r="D28" s="28">
        <v>2</v>
      </c>
      <c r="E28" s="66">
        <v>33.75</v>
      </c>
      <c r="F28" s="376">
        <f>D28*E28</f>
        <v>67.5</v>
      </c>
      <c r="G28" s="126"/>
      <c r="H28" s="126"/>
    </row>
    <row r="29" spans="1:8" ht="12.75">
      <c r="A29" s="44" t="s">
        <v>183</v>
      </c>
      <c r="B29" s="45"/>
      <c r="C29" s="28"/>
      <c r="D29" s="28">
        <v>1</v>
      </c>
      <c r="E29" s="66">
        <v>15.75</v>
      </c>
      <c r="F29" s="376">
        <f>D29*E29</f>
        <v>15.75</v>
      </c>
      <c r="G29" s="126"/>
      <c r="H29" s="126"/>
    </row>
    <row r="30" spans="1:8" ht="12.75">
      <c r="A30" s="44" t="s">
        <v>270</v>
      </c>
      <c r="B30" s="45"/>
      <c r="C30" s="28"/>
      <c r="D30" s="28">
        <v>1</v>
      </c>
      <c r="E30" s="66">
        <v>19.5</v>
      </c>
      <c r="F30" s="376">
        <f>D30*E30</f>
        <v>19.5</v>
      </c>
      <c r="G30" s="126"/>
      <c r="H30" s="126"/>
    </row>
    <row r="31" spans="1:8" ht="12.75">
      <c r="A31" s="162" t="s">
        <v>184</v>
      </c>
      <c r="B31" s="45"/>
      <c r="C31" s="28"/>
      <c r="D31" s="360">
        <v>1</v>
      </c>
      <c r="E31" s="66">
        <v>47.5</v>
      </c>
      <c r="F31" s="376">
        <v>47.5</v>
      </c>
      <c r="G31" s="126"/>
      <c r="H31" s="126"/>
    </row>
    <row r="32" spans="1:8" ht="12.75">
      <c r="A32" s="162" t="s">
        <v>272</v>
      </c>
      <c r="B32" s="45"/>
      <c r="C32" s="28"/>
      <c r="D32" s="360">
        <v>1</v>
      </c>
      <c r="E32" s="66">
        <v>500</v>
      </c>
      <c r="F32" s="376">
        <v>500</v>
      </c>
      <c r="G32" s="126"/>
      <c r="H32" s="126"/>
    </row>
    <row r="33" spans="1:8" ht="12.75">
      <c r="A33" s="162" t="s">
        <v>263</v>
      </c>
      <c r="B33" s="45"/>
      <c r="C33" s="28"/>
      <c r="D33" s="360">
        <v>1</v>
      </c>
      <c r="E33" s="355">
        <v>140</v>
      </c>
      <c r="F33" s="376">
        <f>E33</f>
        <v>140</v>
      </c>
      <c r="G33" s="126"/>
      <c r="H33" s="126"/>
    </row>
    <row r="34" spans="1:8" ht="13.5" thickBot="1">
      <c r="A34" s="162" t="s">
        <v>185</v>
      </c>
      <c r="B34" s="45"/>
      <c r="C34" s="28"/>
      <c r="D34" s="360">
        <v>1</v>
      </c>
      <c r="E34" s="66">
        <v>12.75</v>
      </c>
      <c r="F34" s="376">
        <v>12.75</v>
      </c>
      <c r="G34" s="126"/>
      <c r="H34" s="126"/>
    </row>
    <row r="35" spans="1:8" ht="13.5" thickBot="1">
      <c r="A35" s="34"/>
      <c r="B35" s="36"/>
      <c r="C35" s="366" t="s">
        <v>453</v>
      </c>
      <c r="D35" s="36"/>
      <c r="E35" s="369"/>
      <c r="F35" s="362">
        <f>SUM(F20:F34)</f>
        <v>980</v>
      </c>
      <c r="G35" s="1"/>
      <c r="H35" s="126"/>
    </row>
    <row r="38" ht="12.75">
      <c r="A38" s="547"/>
    </row>
  </sheetData>
  <sheetProtection/>
  <printOptions/>
  <pageMargins left="0.7" right="0.7" top="0.75" bottom="0.75" header="0.3" footer="0.3"/>
  <pageSetup fitToHeight="0" fitToWidth="1" horizontalDpi="600" verticalDpi="600" orientation="portrait" scale="92" r:id="rId1"/>
</worksheet>
</file>

<file path=xl/worksheets/sheet123.xml><?xml version="1.0" encoding="utf-8"?>
<worksheet xmlns="http://schemas.openxmlformats.org/spreadsheetml/2006/main" xmlns:r="http://schemas.openxmlformats.org/officeDocument/2006/relationships">
  <sheetPr>
    <pageSetUpPr fitToPage="1"/>
  </sheetPr>
  <dimension ref="A1:R63"/>
  <sheetViews>
    <sheetView workbookViewId="0" topLeftCell="A55">
      <selection activeCell="F74" sqref="F74"/>
    </sheetView>
  </sheetViews>
  <sheetFormatPr defaultColWidth="9.33203125" defaultRowHeight="12.75"/>
  <cols>
    <col min="1" max="1" width="15.66015625" style="0" customWidth="1"/>
    <col min="2" max="2" width="30.83203125" style="0" customWidth="1"/>
    <col min="3" max="3" width="17.66015625" style="0" customWidth="1"/>
    <col min="4" max="4" width="8.66015625" style="0" customWidth="1"/>
    <col min="5" max="5" width="22.33203125" style="0" customWidth="1"/>
    <col min="6" max="6" width="11" style="0" customWidth="1"/>
    <col min="7" max="7" width="12.16015625" style="0" customWidth="1"/>
    <col min="12" max="12" width="9.83203125" style="0" customWidth="1"/>
  </cols>
  <sheetData>
    <row r="1" spans="1:18" ht="14.25" thickBot="1">
      <c r="A1" s="305" t="s">
        <v>520</v>
      </c>
      <c r="B1" s="363" t="s">
        <v>901</v>
      </c>
      <c r="C1" s="306"/>
      <c r="D1" s="308"/>
      <c r="E1" s="308" t="s">
        <v>521</v>
      </c>
      <c r="F1" s="363" t="s">
        <v>284</v>
      </c>
      <c r="G1" s="126"/>
      <c r="H1" s="126"/>
      <c r="I1" s="309"/>
      <c r="J1" s="309"/>
      <c r="K1" s="309"/>
      <c r="L1" s="309"/>
      <c r="M1" s="309"/>
      <c r="N1" s="309"/>
      <c r="O1" s="309"/>
      <c r="P1" s="309"/>
      <c r="Q1" s="309"/>
      <c r="R1" s="309"/>
    </row>
    <row r="2" spans="1:18" ht="13.5">
      <c r="A2" s="305"/>
      <c r="B2" s="364" t="s">
        <v>323</v>
      </c>
      <c r="C2" s="308"/>
      <c r="D2" s="308"/>
      <c r="E2" s="308"/>
      <c r="F2" s="310"/>
      <c r="G2" s="126"/>
      <c r="H2" s="126"/>
      <c r="I2" s="309"/>
      <c r="J2" s="309"/>
      <c r="K2" s="309"/>
      <c r="L2" s="309"/>
      <c r="M2" s="309"/>
      <c r="N2" s="309"/>
      <c r="O2" s="309"/>
      <c r="P2" s="309"/>
      <c r="Q2" s="309"/>
      <c r="R2" s="309"/>
    </row>
    <row r="3" spans="1:18" ht="13.5">
      <c r="A3" s="305"/>
      <c r="B3" s="364"/>
      <c r="C3" s="308"/>
      <c r="D3" s="308"/>
      <c r="E3" s="308"/>
      <c r="F3" s="310"/>
      <c r="G3" s="126"/>
      <c r="H3" s="126"/>
      <c r="I3" s="309"/>
      <c r="J3" s="309"/>
      <c r="K3" s="309"/>
      <c r="L3" s="309"/>
      <c r="M3" s="309"/>
      <c r="N3" s="309"/>
      <c r="O3" s="309"/>
      <c r="P3" s="309"/>
      <c r="Q3" s="309"/>
      <c r="R3" s="309"/>
    </row>
    <row r="4" spans="1:6" s="126" customFormat="1" ht="12.75">
      <c r="A4" s="124" t="s">
        <v>287</v>
      </c>
      <c r="B4" s="178"/>
      <c r="F4" s="127"/>
    </row>
    <row r="5" spans="1:6" s="126" customFormat="1" ht="12.75">
      <c r="A5" s="124"/>
      <c r="B5" s="178"/>
      <c r="F5" s="127"/>
    </row>
    <row r="6" spans="1:6" s="126" customFormat="1" ht="12.75">
      <c r="A6" s="175" t="s">
        <v>534</v>
      </c>
      <c r="B6" s="175" t="s">
        <v>256</v>
      </c>
      <c r="F6" s="127"/>
    </row>
    <row r="7" spans="1:6" s="126" customFormat="1" ht="12.75">
      <c r="A7" s="175" t="s">
        <v>571</v>
      </c>
      <c r="B7" s="298">
        <f>F13+F44</f>
        <v>275</v>
      </c>
      <c r="F7" s="127"/>
    </row>
    <row r="8" spans="1:6" s="126" customFormat="1" ht="12.75">
      <c r="A8" s="175" t="s">
        <v>533</v>
      </c>
      <c r="B8" s="298">
        <f>F14+F45</f>
        <v>170.46</v>
      </c>
      <c r="F8" s="127"/>
    </row>
    <row r="9" spans="1:6" s="126" customFormat="1" ht="12.75">
      <c r="A9" s="299" t="s">
        <v>257</v>
      </c>
      <c r="B9" s="298">
        <f>SUM(B7:B8)</f>
        <v>445.46000000000004</v>
      </c>
      <c r="F9" s="127"/>
    </row>
    <row r="10" spans="1:18" ht="14.25" thickBot="1">
      <c r="A10" s="126"/>
      <c r="B10" s="126"/>
      <c r="C10" s="126"/>
      <c r="D10" s="126"/>
      <c r="E10" s="126"/>
      <c r="F10" s="126"/>
      <c r="G10" s="126"/>
      <c r="H10" s="126"/>
      <c r="I10" s="309"/>
      <c r="J10" s="309"/>
      <c r="K10" s="309"/>
      <c r="L10" s="309"/>
      <c r="M10" s="309"/>
      <c r="N10" s="309"/>
      <c r="O10" s="309"/>
      <c r="P10" s="309"/>
      <c r="Q10" s="309"/>
      <c r="R10" s="309"/>
    </row>
    <row r="11" spans="1:17" ht="13.5">
      <c r="A11" s="311" t="s">
        <v>560</v>
      </c>
      <c r="B11" s="312" t="s">
        <v>534</v>
      </c>
      <c r="C11" s="312" t="s">
        <v>528</v>
      </c>
      <c r="D11" s="312" t="s">
        <v>540</v>
      </c>
      <c r="E11" s="312" t="s">
        <v>561</v>
      </c>
      <c r="F11" s="313" t="s">
        <v>562</v>
      </c>
      <c r="G11" s="126"/>
      <c r="H11" s="126"/>
      <c r="I11" s="309"/>
      <c r="J11" s="309"/>
      <c r="K11" s="309"/>
      <c r="L11" s="309"/>
      <c r="M11" s="309"/>
      <c r="N11" s="309"/>
      <c r="O11" s="309"/>
      <c r="P11" s="309"/>
      <c r="Q11" s="309"/>
    </row>
    <row r="12" spans="1:17" ht="14.25" thickBot="1">
      <c r="A12" s="314"/>
      <c r="B12" s="315"/>
      <c r="C12" s="315"/>
      <c r="D12" s="315" t="s">
        <v>566</v>
      </c>
      <c r="E12" s="315" t="s">
        <v>568</v>
      </c>
      <c r="F12" s="316" t="s">
        <v>568</v>
      </c>
      <c r="G12" s="126"/>
      <c r="H12" s="126"/>
      <c r="I12" s="309"/>
      <c r="J12" s="309"/>
      <c r="K12" s="309"/>
      <c r="L12" s="309"/>
      <c r="M12" s="309"/>
      <c r="N12" s="309"/>
      <c r="O12" s="309"/>
      <c r="P12" s="309"/>
      <c r="Q12" s="309"/>
    </row>
    <row r="13" spans="1:17" ht="13.5">
      <c r="A13" s="317"/>
      <c r="B13" s="318" t="s">
        <v>571</v>
      </c>
      <c r="C13" s="318"/>
      <c r="D13" s="318">
        <v>1</v>
      </c>
      <c r="E13" s="319">
        <v>220</v>
      </c>
      <c r="F13" s="320">
        <v>220</v>
      </c>
      <c r="G13" s="126"/>
      <c r="H13" s="126"/>
      <c r="I13" s="309"/>
      <c r="J13" s="309"/>
      <c r="K13" s="309"/>
      <c r="L13" s="309"/>
      <c r="M13" s="309"/>
      <c r="N13" s="309"/>
      <c r="O13" s="309"/>
      <c r="P13" s="309"/>
      <c r="Q13" s="309"/>
    </row>
    <row r="14" spans="1:17" ht="14.25" thickBot="1">
      <c r="A14" s="321"/>
      <c r="B14" s="322" t="s">
        <v>264</v>
      </c>
      <c r="C14" s="322"/>
      <c r="D14" s="322">
        <v>1</v>
      </c>
      <c r="E14" s="323">
        <v>109.2</v>
      </c>
      <c r="F14" s="324">
        <v>109.2</v>
      </c>
      <c r="G14" s="126"/>
      <c r="H14" s="126"/>
      <c r="I14" s="309"/>
      <c r="J14" s="309"/>
      <c r="K14" s="309"/>
      <c r="L14" s="309"/>
      <c r="M14" s="309"/>
      <c r="N14" s="309"/>
      <c r="O14" s="309"/>
      <c r="P14" s="309"/>
      <c r="Q14" s="309"/>
    </row>
    <row r="15" spans="1:17" ht="14.25" thickBot="1">
      <c r="A15" s="325"/>
      <c r="B15" s="326"/>
      <c r="C15" s="368" t="s">
        <v>454</v>
      </c>
      <c r="D15" s="326"/>
      <c r="E15" s="326"/>
      <c r="F15" s="327">
        <f>SUM(E13:E14)</f>
        <v>329.2</v>
      </c>
      <c r="G15" s="126"/>
      <c r="H15" s="126"/>
      <c r="I15" s="309"/>
      <c r="J15" s="309"/>
      <c r="K15" s="309"/>
      <c r="L15" s="309"/>
      <c r="M15" s="309"/>
      <c r="N15" s="309"/>
      <c r="O15" s="309"/>
      <c r="P15" s="309"/>
      <c r="Q15" s="309"/>
    </row>
    <row r="16" spans="1:18" ht="13.5">
      <c r="A16" s="126"/>
      <c r="B16" s="126"/>
      <c r="C16" s="126"/>
      <c r="D16" s="126"/>
      <c r="E16" s="126"/>
      <c r="F16" s="126"/>
      <c r="G16" s="126"/>
      <c r="H16" s="126"/>
      <c r="I16" s="309"/>
      <c r="J16" s="309"/>
      <c r="K16" s="309"/>
      <c r="L16" s="309"/>
      <c r="M16" s="309"/>
      <c r="N16" s="309"/>
      <c r="O16" s="309"/>
      <c r="P16" s="309"/>
      <c r="Q16" s="309"/>
      <c r="R16" s="309"/>
    </row>
    <row r="17" spans="1:18" ht="13.5">
      <c r="A17" s="328" t="s">
        <v>513</v>
      </c>
      <c r="B17" s="329"/>
      <c r="C17" s="329"/>
      <c r="D17" s="329"/>
      <c r="E17" s="329"/>
      <c r="F17" s="329"/>
      <c r="G17" s="329"/>
      <c r="H17" s="126"/>
      <c r="I17" s="309"/>
      <c r="J17" s="309"/>
      <c r="K17" s="309"/>
      <c r="L17" s="309"/>
      <c r="M17" s="309"/>
      <c r="N17" s="309"/>
      <c r="O17" s="309"/>
      <c r="P17" s="309"/>
      <c r="Q17" s="309"/>
      <c r="R17" s="309"/>
    </row>
    <row r="18" spans="1:18" ht="14.25" thickBot="1">
      <c r="A18" s="329"/>
      <c r="B18" s="329"/>
      <c r="C18" s="329"/>
      <c r="D18" s="329"/>
      <c r="E18" s="329"/>
      <c r="F18" s="329"/>
      <c r="G18" s="329"/>
      <c r="H18" s="126"/>
      <c r="I18" s="309"/>
      <c r="J18" s="309"/>
      <c r="K18" s="309"/>
      <c r="L18" s="309"/>
      <c r="M18" s="309"/>
      <c r="N18" s="309"/>
      <c r="O18" s="309"/>
      <c r="P18" s="309"/>
      <c r="Q18" s="309"/>
      <c r="R18" s="309"/>
    </row>
    <row r="19" spans="1:18" ht="27" thickBot="1">
      <c r="A19" s="330" t="s">
        <v>514</v>
      </c>
      <c r="B19" s="331" t="s">
        <v>515</v>
      </c>
      <c r="C19" s="585" t="s">
        <v>980</v>
      </c>
      <c r="D19" s="332" t="s">
        <v>519</v>
      </c>
      <c r="E19" s="333" t="s">
        <v>522</v>
      </c>
      <c r="F19" s="334" t="s">
        <v>517</v>
      </c>
      <c r="G19" s="335" t="s">
        <v>265</v>
      </c>
      <c r="H19" s="126"/>
      <c r="I19" s="309"/>
      <c r="J19" s="309"/>
      <c r="K19" s="309"/>
      <c r="L19" s="309"/>
      <c r="M19" s="309"/>
      <c r="N19" s="309"/>
      <c r="O19" s="309"/>
      <c r="P19" s="309"/>
      <c r="Q19" s="309"/>
      <c r="R19" s="309"/>
    </row>
    <row r="20" spans="1:18" ht="14.25" thickBot="1">
      <c r="A20" s="336"/>
      <c r="B20" s="337" t="s">
        <v>761</v>
      </c>
      <c r="C20" s="586" t="s">
        <v>981</v>
      </c>
      <c r="D20" s="337"/>
      <c r="E20" s="338">
        <v>55</v>
      </c>
      <c r="F20" s="337">
        <v>4</v>
      </c>
      <c r="G20" s="339">
        <f>E20*F20</f>
        <v>220</v>
      </c>
      <c r="H20" s="126"/>
      <c r="I20" s="309"/>
      <c r="J20" s="309"/>
      <c r="K20" s="309"/>
      <c r="L20" s="309"/>
      <c r="M20" s="309"/>
      <c r="N20" s="309"/>
      <c r="O20" s="309"/>
      <c r="P20" s="309"/>
      <c r="Q20" s="309"/>
      <c r="R20" s="309"/>
    </row>
    <row r="21" spans="1:18" ht="14.25" thickBot="1">
      <c r="A21" s="340"/>
      <c r="B21" s="341"/>
      <c r="C21" s="343" t="s">
        <v>455</v>
      </c>
      <c r="D21" s="343"/>
      <c r="E21" s="370"/>
      <c r="F21" s="371"/>
      <c r="G21" s="602">
        <v>220</v>
      </c>
      <c r="H21" s="126"/>
      <c r="I21" s="309"/>
      <c r="J21" s="309"/>
      <c r="K21" s="309"/>
      <c r="L21" s="309"/>
      <c r="M21" s="309"/>
      <c r="N21" s="309"/>
      <c r="O21" s="309"/>
      <c r="P21" s="309"/>
      <c r="Q21" s="309"/>
      <c r="R21" s="309"/>
    </row>
    <row r="22" spans="1:18" ht="13.5">
      <c r="A22" s="126"/>
      <c r="B22" s="126"/>
      <c r="C22" s="126"/>
      <c r="D22" s="126"/>
      <c r="E22" s="126"/>
      <c r="F22" s="126"/>
      <c r="G22" s="126"/>
      <c r="H22" s="126"/>
      <c r="I22" s="309"/>
      <c r="J22" s="309"/>
      <c r="K22" s="309"/>
      <c r="L22" s="309"/>
      <c r="M22" s="309"/>
      <c r="N22" s="309"/>
      <c r="O22" s="309"/>
      <c r="P22" s="309"/>
      <c r="Q22" s="309"/>
      <c r="R22" s="309"/>
    </row>
    <row r="23" spans="1:18" ht="13.5">
      <c r="A23" s="365" t="s">
        <v>533</v>
      </c>
      <c r="B23" s="347"/>
      <c r="C23" s="347"/>
      <c r="D23" s="347"/>
      <c r="E23" s="347"/>
      <c r="F23" s="347"/>
      <c r="G23" s="347"/>
      <c r="H23" s="126"/>
      <c r="I23" s="309"/>
      <c r="J23" s="309"/>
      <c r="K23" s="309"/>
      <c r="L23" s="309"/>
      <c r="M23" s="309"/>
      <c r="N23" s="309"/>
      <c r="O23" s="309"/>
      <c r="P23" s="309"/>
      <c r="Q23" s="309"/>
      <c r="R23" s="309"/>
    </row>
    <row r="24" spans="1:18" ht="14.25" thickBot="1">
      <c r="A24" s="347"/>
      <c r="B24" s="347"/>
      <c r="C24" s="347"/>
      <c r="D24" s="347"/>
      <c r="E24" s="347"/>
      <c r="F24" s="347"/>
      <c r="G24" s="347"/>
      <c r="H24" s="126"/>
      <c r="I24" s="309"/>
      <c r="J24" s="309"/>
      <c r="K24" s="309"/>
      <c r="L24" s="309"/>
      <c r="M24" s="309"/>
      <c r="N24" s="309"/>
      <c r="O24" s="309"/>
      <c r="P24" s="309"/>
      <c r="Q24" s="309"/>
      <c r="R24" s="309"/>
    </row>
    <row r="25" spans="1:17" ht="27" thickBot="1">
      <c r="A25" s="373" t="s">
        <v>534</v>
      </c>
      <c r="B25" s="348"/>
      <c r="C25" s="349" t="s">
        <v>528</v>
      </c>
      <c r="D25" s="350" t="s">
        <v>529</v>
      </c>
      <c r="E25" s="351" t="s">
        <v>266</v>
      </c>
      <c r="F25" s="374" t="s">
        <v>256</v>
      </c>
      <c r="G25" s="126"/>
      <c r="H25" s="126"/>
      <c r="I25" s="309"/>
      <c r="J25" s="309"/>
      <c r="K25" s="309"/>
      <c r="L25" s="309"/>
      <c r="M25" s="309"/>
      <c r="N25" s="309"/>
      <c r="O25" s="309"/>
      <c r="P25" s="309"/>
      <c r="Q25" s="309"/>
    </row>
    <row r="26" spans="1:17" ht="13.5">
      <c r="A26" s="352" t="s">
        <v>275</v>
      </c>
      <c r="B26" s="353"/>
      <c r="C26" s="354"/>
      <c r="D26" s="354">
        <v>1</v>
      </c>
      <c r="E26" s="355">
        <v>0.8</v>
      </c>
      <c r="F26" s="375">
        <v>0.8</v>
      </c>
      <c r="G26" s="126"/>
      <c r="H26" s="126"/>
      <c r="I26" s="309"/>
      <c r="J26" s="309"/>
      <c r="K26" s="309"/>
      <c r="L26" s="309"/>
      <c r="M26" s="309"/>
      <c r="N26" s="309"/>
      <c r="O26" s="309"/>
      <c r="P26" s="309"/>
      <c r="Q26" s="309"/>
    </row>
    <row r="27" spans="1:17" ht="13.5">
      <c r="A27" s="356" t="s">
        <v>276</v>
      </c>
      <c r="B27" s="357"/>
      <c r="C27" s="354"/>
      <c r="D27" s="354">
        <v>1</v>
      </c>
      <c r="E27" s="66">
        <v>15.1</v>
      </c>
      <c r="F27" s="375">
        <v>15.1</v>
      </c>
      <c r="G27" s="126"/>
      <c r="H27" s="126"/>
      <c r="I27" s="309"/>
      <c r="J27" s="309"/>
      <c r="K27" s="309"/>
      <c r="L27" s="309"/>
      <c r="M27" s="309"/>
      <c r="N27" s="309"/>
      <c r="O27" s="309"/>
      <c r="P27" s="309"/>
      <c r="Q27" s="309"/>
    </row>
    <row r="28" spans="1:17" ht="13.5">
      <c r="A28" s="356" t="s">
        <v>277</v>
      </c>
      <c r="B28" s="357"/>
      <c r="C28" s="354"/>
      <c r="D28" s="358">
        <v>2</v>
      </c>
      <c r="E28" s="66">
        <v>3.05</v>
      </c>
      <c r="F28" s="375">
        <v>6.1</v>
      </c>
      <c r="G28" s="126"/>
      <c r="H28" s="126"/>
      <c r="I28" s="309"/>
      <c r="J28" s="309"/>
      <c r="K28" s="309"/>
      <c r="L28" s="309"/>
      <c r="M28" s="309"/>
      <c r="N28" s="309"/>
      <c r="O28" s="309"/>
      <c r="P28" s="309"/>
      <c r="Q28" s="309"/>
    </row>
    <row r="29" spans="1:17" ht="13.5">
      <c r="A29" s="359" t="s">
        <v>278</v>
      </c>
      <c r="B29" s="353"/>
      <c r="C29" s="354"/>
      <c r="D29" s="354">
        <v>2</v>
      </c>
      <c r="E29" s="355">
        <v>6.25</v>
      </c>
      <c r="F29" s="375">
        <v>12.5</v>
      </c>
      <c r="G29" s="126"/>
      <c r="H29" s="126"/>
      <c r="I29" s="309"/>
      <c r="J29" s="309"/>
      <c r="K29" s="309"/>
      <c r="L29" s="309"/>
      <c r="M29" s="309"/>
      <c r="N29" s="309"/>
      <c r="O29" s="309"/>
      <c r="P29" s="309"/>
      <c r="Q29" s="309"/>
    </row>
    <row r="30" spans="1:17" ht="13.5">
      <c r="A30" s="359" t="s">
        <v>279</v>
      </c>
      <c r="B30" s="353"/>
      <c r="C30" s="354"/>
      <c r="D30" s="354">
        <v>2</v>
      </c>
      <c r="E30" s="355">
        <v>2.9</v>
      </c>
      <c r="F30" s="375">
        <v>5.8</v>
      </c>
      <c r="G30" s="126"/>
      <c r="H30" s="126"/>
      <c r="I30" s="309"/>
      <c r="J30" s="309"/>
      <c r="K30" s="309"/>
      <c r="L30" s="309"/>
      <c r="M30" s="309"/>
      <c r="N30" s="309"/>
      <c r="O30" s="309"/>
      <c r="P30" s="309"/>
      <c r="Q30" s="309"/>
    </row>
    <row r="31" spans="1:8" ht="13.5">
      <c r="A31" s="44" t="s">
        <v>280</v>
      </c>
      <c r="B31" s="45"/>
      <c r="C31" s="28"/>
      <c r="D31" s="28">
        <v>1</v>
      </c>
      <c r="E31" s="66">
        <v>11.1</v>
      </c>
      <c r="F31" s="376">
        <f>D31*E31</f>
        <v>11.1</v>
      </c>
      <c r="G31" s="126"/>
      <c r="H31" s="372"/>
    </row>
    <row r="32" spans="1:8" ht="13.5">
      <c r="A32" s="162" t="s">
        <v>186</v>
      </c>
      <c r="B32" s="45"/>
      <c r="C32" s="28"/>
      <c r="D32" s="360">
        <v>1</v>
      </c>
      <c r="E32" s="66">
        <v>10</v>
      </c>
      <c r="F32" s="376">
        <v>10</v>
      </c>
      <c r="G32" s="126"/>
      <c r="H32" s="372"/>
    </row>
    <row r="33" spans="1:8" ht="13.5">
      <c r="A33" s="219" t="s">
        <v>187</v>
      </c>
      <c r="B33" s="163"/>
      <c r="C33" s="28"/>
      <c r="D33" s="360">
        <v>1</v>
      </c>
      <c r="E33" s="66">
        <v>10.55</v>
      </c>
      <c r="F33" s="376">
        <v>10.55</v>
      </c>
      <c r="G33" s="126"/>
      <c r="H33" s="372"/>
    </row>
    <row r="34" spans="1:17" ht="13.5">
      <c r="A34" s="44" t="s">
        <v>281</v>
      </c>
      <c r="B34" s="45"/>
      <c r="C34" s="28"/>
      <c r="D34" s="28">
        <v>1</v>
      </c>
      <c r="E34" s="66">
        <v>16.5</v>
      </c>
      <c r="F34" s="376">
        <f>D34*E34</f>
        <v>16.5</v>
      </c>
      <c r="G34" s="126"/>
      <c r="H34" s="126"/>
      <c r="I34" s="309"/>
      <c r="J34" s="309"/>
      <c r="K34" s="309"/>
      <c r="L34" s="309"/>
      <c r="M34" s="309"/>
      <c r="N34" s="309"/>
      <c r="O34" s="309"/>
      <c r="P34" s="309"/>
      <c r="Q34" s="309"/>
    </row>
    <row r="35" spans="1:17" ht="13.5">
      <c r="A35" s="44" t="s">
        <v>282</v>
      </c>
      <c r="B35" s="45"/>
      <c r="C35" s="28"/>
      <c r="D35" s="28">
        <v>1</v>
      </c>
      <c r="E35" s="66">
        <v>2</v>
      </c>
      <c r="F35" s="376">
        <f>D35*E35</f>
        <v>2</v>
      </c>
      <c r="G35" s="126"/>
      <c r="H35" s="126"/>
      <c r="I35" s="309"/>
      <c r="J35" s="309"/>
      <c r="K35" s="309"/>
      <c r="L35" s="309"/>
      <c r="M35" s="309"/>
      <c r="N35" s="309"/>
      <c r="O35" s="309"/>
      <c r="P35" s="309"/>
      <c r="Q35" s="309"/>
    </row>
    <row r="36" spans="1:17" ht="13.5">
      <c r="A36" s="44" t="s">
        <v>283</v>
      </c>
      <c r="B36" s="45"/>
      <c r="C36" s="28"/>
      <c r="D36" s="28">
        <v>1</v>
      </c>
      <c r="E36" s="66">
        <v>6</v>
      </c>
      <c r="F36" s="376">
        <f>D36*E36</f>
        <v>6</v>
      </c>
      <c r="G36" s="126"/>
      <c r="H36" s="126"/>
      <c r="I36" s="309"/>
      <c r="J36" s="309"/>
      <c r="K36" s="309"/>
      <c r="L36" s="309"/>
      <c r="M36" s="309"/>
      <c r="N36" s="309"/>
      <c r="O36" s="309"/>
      <c r="P36" s="309"/>
      <c r="Q36" s="309"/>
    </row>
    <row r="37" spans="1:17" ht="14.25" thickBot="1">
      <c r="A37" s="162" t="s">
        <v>185</v>
      </c>
      <c r="B37" s="45"/>
      <c r="C37" s="28"/>
      <c r="D37" s="360">
        <v>1</v>
      </c>
      <c r="E37" s="66">
        <v>12.75</v>
      </c>
      <c r="F37" s="376">
        <v>12.75</v>
      </c>
      <c r="G37" s="126"/>
      <c r="H37" s="126"/>
      <c r="I37" s="309"/>
      <c r="J37" s="309"/>
      <c r="K37" s="309"/>
      <c r="L37" s="309"/>
      <c r="M37" s="309"/>
      <c r="N37" s="309"/>
      <c r="O37" s="309"/>
      <c r="P37" s="309"/>
      <c r="Q37" s="309"/>
    </row>
    <row r="38" spans="1:6" s="1" customFormat="1" ht="13.5" thickBot="1">
      <c r="A38" s="34"/>
      <c r="B38" s="36"/>
      <c r="C38" s="97" t="s">
        <v>457</v>
      </c>
      <c r="D38" s="36"/>
      <c r="E38" s="369"/>
      <c r="F38" s="362">
        <f>SUM(F26:F37)</f>
        <v>109.2</v>
      </c>
    </row>
    <row r="39" spans="1:18" ht="13.5">
      <c r="A39" s="309"/>
      <c r="B39" s="309"/>
      <c r="C39" s="309"/>
      <c r="D39" s="309"/>
      <c r="E39" s="309"/>
      <c r="F39" s="309"/>
      <c r="G39" s="309"/>
      <c r="H39" s="309"/>
      <c r="I39" s="309"/>
      <c r="J39" s="309"/>
      <c r="K39" s="309"/>
      <c r="L39" s="309"/>
      <c r="M39" s="309"/>
      <c r="N39" s="309"/>
      <c r="O39" s="309"/>
      <c r="P39" s="309"/>
      <c r="Q39" s="309"/>
      <c r="R39" s="309"/>
    </row>
    <row r="40" spans="1:8" ht="12.75">
      <c r="A40" s="401" t="s">
        <v>286</v>
      </c>
      <c r="B40" s="402"/>
      <c r="C40" s="403"/>
      <c r="D40" s="403"/>
      <c r="E40" s="308"/>
      <c r="F40" s="310"/>
      <c r="G40" s="126"/>
      <c r="H40" s="126"/>
    </row>
    <row r="41" spans="1:8" ht="13.5" thickBot="1">
      <c r="A41" s="126"/>
      <c r="B41" s="126"/>
      <c r="C41" s="126"/>
      <c r="D41" s="126"/>
      <c r="E41" s="126"/>
      <c r="F41" s="126"/>
      <c r="G41" s="126"/>
      <c r="H41" s="126"/>
    </row>
    <row r="42" spans="1:8" ht="12.75">
      <c r="A42" s="311" t="s">
        <v>560</v>
      </c>
      <c r="B42" s="312" t="s">
        <v>534</v>
      </c>
      <c r="C42" s="312" t="s">
        <v>528</v>
      </c>
      <c r="D42" s="312" t="s">
        <v>540</v>
      </c>
      <c r="E42" s="312" t="s">
        <v>561</v>
      </c>
      <c r="F42" s="313" t="s">
        <v>562</v>
      </c>
      <c r="G42" s="126"/>
      <c r="H42" s="126"/>
    </row>
    <row r="43" spans="1:8" ht="13.5" thickBot="1">
      <c r="A43" s="314"/>
      <c r="B43" s="315"/>
      <c r="C43" s="315"/>
      <c r="D43" s="315" t="s">
        <v>566</v>
      </c>
      <c r="E43" s="315" t="s">
        <v>568</v>
      </c>
      <c r="F43" s="316" t="s">
        <v>568</v>
      </c>
      <c r="G43" s="126"/>
      <c r="H43" s="126"/>
    </row>
    <row r="44" spans="1:8" ht="12.75">
      <c r="A44" s="317"/>
      <c r="B44" s="318" t="s">
        <v>571</v>
      </c>
      <c r="C44" s="318"/>
      <c r="D44" s="318">
        <v>1</v>
      </c>
      <c r="E44" s="319">
        <v>55</v>
      </c>
      <c r="F44" s="320">
        <v>55</v>
      </c>
      <c r="G44" s="126"/>
      <c r="H44" s="126"/>
    </row>
    <row r="45" spans="1:8" ht="13.5" thickBot="1">
      <c r="A45" s="321"/>
      <c r="B45" s="322" t="s">
        <v>264</v>
      </c>
      <c r="C45" s="322"/>
      <c r="D45" s="322">
        <v>1</v>
      </c>
      <c r="E45" s="323">
        <v>61.26</v>
      </c>
      <c r="F45" s="324">
        <v>61.26</v>
      </c>
      <c r="G45" s="126"/>
      <c r="H45" s="126"/>
    </row>
    <row r="46" spans="1:8" ht="13.5" thickBot="1">
      <c r="A46" s="325"/>
      <c r="B46" s="326"/>
      <c r="C46" s="368" t="s">
        <v>454</v>
      </c>
      <c r="D46" s="326"/>
      <c r="E46" s="326"/>
      <c r="F46" s="327">
        <f>SUM(F44:F45)</f>
        <v>116.25999999999999</v>
      </c>
      <c r="G46" s="126"/>
      <c r="H46" s="126"/>
    </row>
    <row r="47" spans="1:8" ht="12.75">
      <c r="A47" s="126"/>
      <c r="B47" s="126"/>
      <c r="C47" s="126"/>
      <c r="D47" s="126"/>
      <c r="E47" s="126"/>
      <c r="F47" s="126"/>
      <c r="G47" s="126"/>
      <c r="H47" s="126"/>
    </row>
    <row r="48" spans="1:8" ht="12.75">
      <c r="A48" s="328" t="s">
        <v>513</v>
      </c>
      <c r="B48" s="329"/>
      <c r="C48" s="329"/>
      <c r="D48" s="329"/>
      <c r="E48" s="329"/>
      <c r="F48" s="329"/>
      <c r="G48" s="329"/>
      <c r="H48" s="126"/>
    </row>
    <row r="49" spans="1:8" ht="13.5" thickBot="1">
      <c r="A49" s="329"/>
      <c r="B49" s="329"/>
      <c r="C49" s="329"/>
      <c r="D49" s="329"/>
      <c r="E49" s="329"/>
      <c r="F49" s="329"/>
      <c r="G49" s="329"/>
      <c r="H49" s="126"/>
    </row>
    <row r="50" spans="1:8" ht="27" thickBot="1">
      <c r="A50" s="330" t="s">
        <v>514</v>
      </c>
      <c r="B50" s="331" t="s">
        <v>515</v>
      </c>
      <c r="C50" s="585" t="s">
        <v>980</v>
      </c>
      <c r="D50" s="332" t="s">
        <v>519</v>
      </c>
      <c r="E50" s="333" t="s">
        <v>522</v>
      </c>
      <c r="F50" s="334" t="s">
        <v>517</v>
      </c>
      <c r="G50" s="335" t="s">
        <v>518</v>
      </c>
      <c r="H50" s="126"/>
    </row>
    <row r="51" spans="1:8" ht="13.5" thickBot="1">
      <c r="A51" s="336"/>
      <c r="B51" s="337" t="s">
        <v>761</v>
      </c>
      <c r="C51" s="586" t="s">
        <v>981</v>
      </c>
      <c r="D51" s="337"/>
      <c r="E51" s="338">
        <v>55</v>
      </c>
      <c r="F51" s="337">
        <v>1</v>
      </c>
      <c r="G51" s="339">
        <f>E51*F51</f>
        <v>55</v>
      </c>
      <c r="H51" s="126"/>
    </row>
    <row r="52" spans="1:8" ht="13.5" thickBot="1">
      <c r="A52" s="340"/>
      <c r="B52" s="341" t="s">
        <v>456</v>
      </c>
      <c r="C52" s="342"/>
      <c r="D52" s="343"/>
      <c r="E52" s="344"/>
      <c r="F52" s="345" t="s">
        <v>564</v>
      </c>
      <c r="G52" s="346">
        <v>55</v>
      </c>
      <c r="H52" s="126"/>
    </row>
    <row r="53" spans="1:8" ht="12.75">
      <c r="A53" s="126"/>
      <c r="B53" s="126"/>
      <c r="C53" s="126"/>
      <c r="D53" s="126"/>
      <c r="E53" s="126"/>
      <c r="F53" s="126"/>
      <c r="G53" s="126"/>
      <c r="H53" s="126"/>
    </row>
    <row r="54" spans="1:8" ht="12.75">
      <c r="A54" s="365" t="s">
        <v>533</v>
      </c>
      <c r="B54" s="347"/>
      <c r="C54" s="347"/>
      <c r="D54" s="347"/>
      <c r="E54" s="347"/>
      <c r="F54" s="347"/>
      <c r="G54" s="347"/>
      <c r="H54" s="126"/>
    </row>
    <row r="55" spans="1:8" ht="13.5" thickBot="1">
      <c r="A55" s="347"/>
      <c r="B55" s="347"/>
      <c r="C55" s="347"/>
      <c r="D55" s="347"/>
      <c r="E55" s="347"/>
      <c r="F55" s="347"/>
      <c r="G55" s="347"/>
      <c r="H55" s="126"/>
    </row>
    <row r="56" spans="1:8" ht="27" thickBot="1">
      <c r="A56" s="373" t="s">
        <v>534</v>
      </c>
      <c r="B56" s="348"/>
      <c r="C56" s="349" t="s">
        <v>528</v>
      </c>
      <c r="D56" s="350" t="s">
        <v>529</v>
      </c>
      <c r="E56" s="351" t="s">
        <v>266</v>
      </c>
      <c r="F56" s="374" t="s">
        <v>256</v>
      </c>
      <c r="G56" s="126"/>
      <c r="H56" s="126"/>
    </row>
    <row r="57" spans="1:8" ht="12.75">
      <c r="A57" s="356" t="s">
        <v>276</v>
      </c>
      <c r="B57" s="357"/>
      <c r="C57" s="354"/>
      <c r="D57" s="354">
        <v>1</v>
      </c>
      <c r="E57" s="66">
        <v>15.1</v>
      </c>
      <c r="F57" s="375">
        <v>15.1</v>
      </c>
      <c r="G57" s="126"/>
      <c r="H57" s="126"/>
    </row>
    <row r="58" spans="1:8" ht="12.75">
      <c r="A58" s="356" t="s">
        <v>285</v>
      </c>
      <c r="B58" s="357"/>
      <c r="C58" s="354"/>
      <c r="D58" s="358">
        <v>2</v>
      </c>
      <c r="E58" s="66">
        <v>3.05</v>
      </c>
      <c r="F58" s="375">
        <v>6.1</v>
      </c>
      <c r="G58" s="126"/>
      <c r="H58" s="126"/>
    </row>
    <row r="59" spans="1:8" ht="12.75">
      <c r="A59" s="359" t="s">
        <v>278</v>
      </c>
      <c r="B59" s="353"/>
      <c r="C59" s="354"/>
      <c r="D59" s="354">
        <v>2</v>
      </c>
      <c r="E59" s="355">
        <v>6.25</v>
      </c>
      <c r="F59" s="375">
        <v>12.5</v>
      </c>
      <c r="G59" s="126"/>
      <c r="H59" s="126"/>
    </row>
    <row r="60" spans="1:8" ht="12.75">
      <c r="A60" s="162" t="s">
        <v>186</v>
      </c>
      <c r="B60" s="45"/>
      <c r="C60" s="28"/>
      <c r="D60" s="360">
        <v>1</v>
      </c>
      <c r="E60" s="66">
        <v>10</v>
      </c>
      <c r="F60" s="376">
        <v>10</v>
      </c>
      <c r="G60" s="126"/>
      <c r="H60" s="126"/>
    </row>
    <row r="61" spans="1:8" ht="12.75">
      <c r="A61" s="219" t="s">
        <v>188</v>
      </c>
      <c r="B61" s="163"/>
      <c r="C61" s="28"/>
      <c r="D61" s="360">
        <v>1</v>
      </c>
      <c r="E61" s="66">
        <v>1.06</v>
      </c>
      <c r="F61" s="376">
        <v>1.06</v>
      </c>
      <c r="G61" s="126"/>
      <c r="H61" s="126"/>
    </row>
    <row r="62" spans="1:8" ht="13.5" thickBot="1">
      <c r="A62" s="44" t="s">
        <v>281</v>
      </c>
      <c r="B62" s="45"/>
      <c r="C62" s="28"/>
      <c r="D62" s="28">
        <v>1</v>
      </c>
      <c r="E62" s="66">
        <v>16.5</v>
      </c>
      <c r="F62" s="376">
        <f>D62*E62</f>
        <v>16.5</v>
      </c>
      <c r="G62" s="126"/>
      <c r="H62" s="126"/>
    </row>
    <row r="63" spans="1:8" ht="13.5" thickBot="1">
      <c r="A63" s="34"/>
      <c r="B63" s="36"/>
      <c r="C63" s="366" t="s">
        <v>457</v>
      </c>
      <c r="D63" s="252"/>
      <c r="E63" s="361" t="s">
        <v>273</v>
      </c>
      <c r="F63" s="362">
        <f>SUM(F57:F62)</f>
        <v>61.260000000000005</v>
      </c>
      <c r="G63" s="1"/>
      <c r="H63" s="126"/>
    </row>
  </sheetData>
  <sheetProtection/>
  <printOptions/>
  <pageMargins left="0.7" right="0.7" top="0.75" bottom="0.75" header="0.3" footer="0.3"/>
  <pageSetup fitToHeight="1" fitToWidth="1" horizontalDpi="600" verticalDpi="600" orientation="portrait" scale="75" r:id="rId1"/>
</worksheet>
</file>

<file path=xl/worksheets/sheet124.xml><?xml version="1.0" encoding="utf-8"?>
<worksheet xmlns="http://schemas.openxmlformats.org/spreadsheetml/2006/main" xmlns:r="http://schemas.openxmlformats.org/officeDocument/2006/relationships">
  <sheetPr>
    <pageSetUpPr fitToPage="1"/>
  </sheetPr>
  <dimension ref="A1:I41"/>
  <sheetViews>
    <sheetView workbookViewId="0" topLeftCell="A10">
      <selection activeCell="A43" sqref="A43"/>
    </sheetView>
  </sheetViews>
  <sheetFormatPr defaultColWidth="9.33203125" defaultRowHeight="12.75"/>
  <cols>
    <col min="1" max="1" width="14.5" style="0" customWidth="1"/>
    <col min="2" max="2" width="30.83203125" style="0" customWidth="1"/>
    <col min="3" max="3" width="17.83203125" style="0" customWidth="1"/>
    <col min="5" max="5" width="14.83203125" style="0" customWidth="1"/>
    <col min="6" max="6" width="9.83203125" style="0" bestFit="1" customWidth="1"/>
    <col min="7" max="7" width="11.5" style="0" bestFit="1" customWidth="1"/>
  </cols>
  <sheetData>
    <row r="1" spans="1:9" ht="13.5" thickBot="1">
      <c r="A1" s="2" t="s">
        <v>520</v>
      </c>
      <c r="B1" s="3" t="s">
        <v>901</v>
      </c>
      <c r="C1" s="1"/>
      <c r="D1" s="1"/>
      <c r="E1" s="1" t="s">
        <v>521</v>
      </c>
      <c r="F1" s="92" t="s">
        <v>288</v>
      </c>
      <c r="G1" s="1"/>
      <c r="H1" s="1"/>
      <c r="I1" s="1"/>
    </row>
    <row r="2" spans="1:9" ht="12.75">
      <c r="A2" s="2"/>
      <c r="B2" s="96" t="s">
        <v>1066</v>
      </c>
      <c r="C2" s="1"/>
      <c r="D2" s="1"/>
      <c r="E2" s="1"/>
      <c r="F2" s="4"/>
      <c r="G2" s="1"/>
      <c r="H2" s="1"/>
      <c r="I2" s="1"/>
    </row>
    <row r="3" spans="1:9" ht="13.5" thickBot="1">
      <c r="A3" s="6"/>
      <c r="B3" s="1"/>
      <c r="C3" s="1"/>
      <c r="D3" s="1"/>
      <c r="E3" s="1"/>
      <c r="F3" s="1"/>
      <c r="G3" s="1"/>
      <c r="H3" s="1"/>
      <c r="I3" s="1"/>
    </row>
    <row r="4" spans="1:9" ht="12.75">
      <c r="A4" s="7" t="s">
        <v>560</v>
      </c>
      <c r="B4" s="8" t="s">
        <v>534</v>
      </c>
      <c r="C4" s="8" t="s">
        <v>528</v>
      </c>
      <c r="D4" s="8" t="s">
        <v>540</v>
      </c>
      <c r="E4" s="8" t="s">
        <v>561</v>
      </c>
      <c r="F4" s="9"/>
      <c r="G4" s="76" t="s">
        <v>562</v>
      </c>
      <c r="H4" s="1"/>
      <c r="I4" s="1"/>
    </row>
    <row r="5" spans="1:9" ht="13.5" thickBot="1">
      <c r="A5" s="10"/>
      <c r="B5" s="11"/>
      <c r="C5" s="11"/>
      <c r="D5" s="11" t="s">
        <v>566</v>
      </c>
      <c r="E5" s="11" t="s">
        <v>567</v>
      </c>
      <c r="F5" s="12"/>
      <c r="G5" s="77" t="s">
        <v>568</v>
      </c>
      <c r="H5" s="1"/>
      <c r="I5" s="1"/>
    </row>
    <row r="6" spans="1:9" ht="12.75">
      <c r="A6" s="69"/>
      <c r="B6" s="98" t="s">
        <v>571</v>
      </c>
      <c r="C6" s="58"/>
      <c r="D6" s="58">
        <v>1</v>
      </c>
      <c r="E6" s="72">
        <f>G16</f>
        <v>1000</v>
      </c>
      <c r="F6" s="58"/>
      <c r="G6" s="62">
        <f>E6*D6</f>
        <v>1000</v>
      </c>
      <c r="H6" s="1"/>
      <c r="I6" s="1"/>
    </row>
    <row r="7" spans="1:9" ht="12.75">
      <c r="A7" s="70"/>
      <c r="B7" s="28" t="s">
        <v>258</v>
      </c>
      <c r="C7" s="28"/>
      <c r="D7" s="28">
        <v>1</v>
      </c>
      <c r="E7" s="66">
        <f>G23</f>
        <v>275</v>
      </c>
      <c r="F7" s="28"/>
      <c r="G7" s="164">
        <f>E7*D7</f>
        <v>275</v>
      </c>
      <c r="H7" s="1"/>
      <c r="I7" s="1"/>
    </row>
    <row r="8" spans="1:9" ht="13.5" thickBot="1">
      <c r="A8" s="300"/>
      <c r="B8" s="32" t="s">
        <v>533</v>
      </c>
      <c r="C8" s="32"/>
      <c r="D8" s="3">
        <v>1</v>
      </c>
      <c r="E8" s="301">
        <f>G31</f>
        <v>545</v>
      </c>
      <c r="F8" s="3"/>
      <c r="G8" s="400">
        <f>E8*D8</f>
        <v>545</v>
      </c>
      <c r="H8" s="1"/>
      <c r="I8" s="1"/>
    </row>
    <row r="9" spans="1:9" ht="13.5" thickBot="1">
      <c r="A9" s="34"/>
      <c r="B9" s="35"/>
      <c r="C9" s="36"/>
      <c r="D9" s="97" t="s">
        <v>458</v>
      </c>
      <c r="E9" s="253"/>
      <c r="F9" s="252"/>
      <c r="G9" s="123">
        <f>G6+G7+G8</f>
        <v>1820</v>
      </c>
      <c r="H9" s="1"/>
      <c r="I9" s="1"/>
    </row>
    <row r="10" spans="1:9" ht="12.75">
      <c r="A10" s="6"/>
      <c r="B10" s="1"/>
      <c r="C10" s="1"/>
      <c r="D10" s="1"/>
      <c r="E10" s="1"/>
      <c r="F10" s="1"/>
      <c r="G10" s="1"/>
      <c r="H10" s="1"/>
      <c r="I10" s="1"/>
    </row>
    <row r="11" spans="1:9" ht="12.75">
      <c r="A11" s="2" t="s">
        <v>513</v>
      </c>
      <c r="B11" s="1"/>
      <c r="C11" s="1"/>
      <c r="D11" s="1"/>
      <c r="E11" s="1"/>
      <c r="F11" s="1"/>
      <c r="G11" s="1"/>
      <c r="H11" s="1"/>
      <c r="I11" s="1"/>
    </row>
    <row r="12" spans="1:9" ht="13.5" thickBot="1">
      <c r="A12" s="1"/>
      <c r="B12" s="1"/>
      <c r="C12" s="1"/>
      <c r="D12" s="1"/>
      <c r="E12" s="1"/>
      <c r="F12" s="1"/>
      <c r="G12" s="1"/>
      <c r="H12" s="1"/>
      <c r="I12" s="1"/>
    </row>
    <row r="13" spans="1:9" ht="39.75" thickBot="1">
      <c r="A13" s="19" t="s">
        <v>514</v>
      </c>
      <c r="B13" s="20" t="s">
        <v>515</v>
      </c>
      <c r="C13" s="439" t="s">
        <v>980</v>
      </c>
      <c r="D13" s="22" t="s">
        <v>519</v>
      </c>
      <c r="E13" s="23" t="s">
        <v>522</v>
      </c>
      <c r="F13" s="24" t="s">
        <v>517</v>
      </c>
      <c r="G13" s="25" t="s">
        <v>518</v>
      </c>
      <c r="H13" s="1"/>
      <c r="I13" s="1"/>
    </row>
    <row r="14" spans="1:9" ht="12.75">
      <c r="A14" s="302"/>
      <c r="B14" s="303" t="s">
        <v>761</v>
      </c>
      <c r="C14" s="584" t="s">
        <v>981</v>
      </c>
      <c r="D14" s="295"/>
      <c r="E14" s="29">
        <v>55</v>
      </c>
      <c r="F14" s="28">
        <v>10</v>
      </c>
      <c r="G14" s="30">
        <f>F14*E14</f>
        <v>550</v>
      </c>
      <c r="H14" s="1"/>
      <c r="I14" s="1"/>
    </row>
    <row r="15" spans="1:9" ht="13.5" thickBot="1">
      <c r="A15" s="26"/>
      <c r="B15" s="28" t="s">
        <v>563</v>
      </c>
      <c r="C15" s="443" t="s">
        <v>981</v>
      </c>
      <c r="D15" s="28"/>
      <c r="E15" s="29">
        <v>45</v>
      </c>
      <c r="F15" s="28">
        <v>10</v>
      </c>
      <c r="G15" s="30">
        <f>F15*E15</f>
        <v>450</v>
      </c>
      <c r="H15" s="1"/>
      <c r="I15" s="1"/>
    </row>
    <row r="16" spans="1:9" ht="12.75" customHeight="1" thickBot="1">
      <c r="A16" s="34"/>
      <c r="B16" s="35"/>
      <c r="C16" s="36"/>
      <c r="D16" s="97" t="s">
        <v>459</v>
      </c>
      <c r="E16" s="253"/>
      <c r="F16" s="377"/>
      <c r="G16" s="40">
        <f>G14+G15</f>
        <v>1000</v>
      </c>
      <c r="H16" s="1"/>
      <c r="I16" s="1"/>
    </row>
    <row r="17" spans="1:9" ht="12.75">
      <c r="A17" s="4"/>
      <c r="B17" s="4"/>
      <c r="C17" s="4"/>
      <c r="D17" s="4"/>
      <c r="E17" s="4"/>
      <c r="F17" s="4"/>
      <c r="G17" s="4"/>
      <c r="H17" s="1"/>
      <c r="I17" s="1"/>
    </row>
    <row r="18" spans="1:9" ht="12.75">
      <c r="A18" s="4" t="s">
        <v>259</v>
      </c>
      <c r="B18" s="4"/>
      <c r="C18" s="4"/>
      <c r="D18" s="4"/>
      <c r="E18" s="4"/>
      <c r="F18" s="4"/>
      <c r="G18" s="4"/>
      <c r="H18" s="1"/>
      <c r="I18" s="1"/>
    </row>
    <row r="19" spans="1:9" ht="13.5" thickBot="1">
      <c r="A19" s="4"/>
      <c r="B19" s="4"/>
      <c r="C19" s="4"/>
      <c r="D19" s="4"/>
      <c r="E19" s="4"/>
      <c r="F19" s="4"/>
      <c r="G19" s="4"/>
      <c r="H19" s="1"/>
      <c r="I19" s="1"/>
    </row>
    <row r="20" spans="1:9" ht="36" thickBot="1">
      <c r="A20" s="41" t="s">
        <v>526</v>
      </c>
      <c r="B20" s="265" t="s">
        <v>258</v>
      </c>
      <c r="C20" s="264" t="s">
        <v>528</v>
      </c>
      <c r="D20" s="20" t="s">
        <v>529</v>
      </c>
      <c r="E20" s="22" t="s">
        <v>530</v>
      </c>
      <c r="F20" s="43" t="s">
        <v>531</v>
      </c>
      <c r="G20" s="25" t="s">
        <v>532</v>
      </c>
      <c r="H20" s="1"/>
      <c r="I20" s="1"/>
    </row>
    <row r="21" spans="1:9" ht="12.75">
      <c r="A21" s="387" t="s">
        <v>1005</v>
      </c>
      <c r="B21" s="45"/>
      <c r="C21" s="28"/>
      <c r="D21" s="28">
        <v>1</v>
      </c>
      <c r="E21" s="28">
        <v>255</v>
      </c>
      <c r="F21" s="29">
        <v>255</v>
      </c>
      <c r="G21" s="46">
        <f>D21*F21</f>
        <v>255</v>
      </c>
      <c r="H21" s="1"/>
      <c r="I21" s="1"/>
    </row>
    <row r="22" spans="1:9" ht="13.5" thickBot="1">
      <c r="A22" s="162" t="s">
        <v>869</v>
      </c>
      <c r="B22" s="163"/>
      <c r="C22" s="150"/>
      <c r="D22" s="150">
        <v>2</v>
      </c>
      <c r="E22" s="150">
        <v>10</v>
      </c>
      <c r="F22" s="151">
        <v>10</v>
      </c>
      <c r="G22" s="164">
        <f>D22*F22</f>
        <v>20</v>
      </c>
      <c r="H22" s="1"/>
      <c r="I22" s="1"/>
    </row>
    <row r="23" spans="1:9" ht="13.5" thickBot="1">
      <c r="A23" s="153"/>
      <c r="B23" s="155"/>
      <c r="C23" s="154"/>
      <c r="D23" s="155"/>
      <c r="E23" s="156" t="s">
        <v>460</v>
      </c>
      <c r="F23" s="166"/>
      <c r="G23" s="200">
        <f>SUM(G21:G22)</f>
        <v>275</v>
      </c>
      <c r="H23" s="1"/>
      <c r="I23" s="1"/>
    </row>
    <row r="24" spans="2:9" ht="12.75">
      <c r="B24" s="1"/>
      <c r="C24" s="1"/>
      <c r="D24" s="1"/>
      <c r="E24" s="1"/>
      <c r="F24" s="1"/>
      <c r="G24" s="1"/>
      <c r="H24" s="1"/>
      <c r="I24" s="1"/>
    </row>
    <row r="25" spans="1:9" ht="12.75">
      <c r="A25" s="1" t="s">
        <v>533</v>
      </c>
      <c r="B25" s="1"/>
      <c r="C25" s="1"/>
      <c r="D25" s="1"/>
      <c r="E25" s="1"/>
      <c r="F25" s="1"/>
      <c r="G25" s="1"/>
      <c r="H25" s="1"/>
      <c r="I25" s="1"/>
    </row>
    <row r="26" spans="1:9" ht="13.5" thickBot="1">
      <c r="A26" s="1"/>
      <c r="B26" s="1"/>
      <c r="C26" s="1"/>
      <c r="D26" s="1"/>
      <c r="E26" s="1"/>
      <c r="F26" s="1"/>
      <c r="G26" s="1"/>
      <c r="H26" s="1"/>
      <c r="I26" s="1"/>
    </row>
    <row r="27" spans="1:9" ht="27" thickBot="1">
      <c r="A27" s="201" t="s">
        <v>260</v>
      </c>
      <c r="B27" s="202"/>
      <c r="C27" s="167" t="s">
        <v>528</v>
      </c>
      <c r="D27" s="168" t="s">
        <v>651</v>
      </c>
      <c r="E27" s="169" t="s">
        <v>644</v>
      </c>
      <c r="F27" s="145" t="s">
        <v>643</v>
      </c>
      <c r="G27" s="170" t="s">
        <v>542</v>
      </c>
      <c r="H27" s="1"/>
      <c r="I27" s="1"/>
    </row>
    <row r="28" spans="1:9" ht="12.75">
      <c r="A28" s="95" t="s">
        <v>693</v>
      </c>
      <c r="B28" s="186"/>
      <c r="C28" s="187" t="s">
        <v>543</v>
      </c>
      <c r="D28" s="187">
        <v>3</v>
      </c>
      <c r="E28" s="209">
        <v>140</v>
      </c>
      <c r="F28" s="187"/>
      <c r="G28" s="210">
        <f>D28*E28</f>
        <v>420</v>
      </c>
      <c r="H28" s="1"/>
      <c r="I28" s="1"/>
    </row>
    <row r="29" spans="1:9" ht="12.75">
      <c r="A29" s="219" t="s">
        <v>261</v>
      </c>
      <c r="B29" s="183"/>
      <c r="C29" s="212" t="s">
        <v>543</v>
      </c>
      <c r="D29" s="212">
        <v>1</v>
      </c>
      <c r="E29" s="213">
        <v>25</v>
      </c>
      <c r="F29" s="212"/>
      <c r="G29" s="275">
        <f>D29*E29</f>
        <v>25</v>
      </c>
      <c r="H29" s="1"/>
      <c r="I29" s="1"/>
    </row>
    <row r="30" spans="1:9" ht="13.5" thickBot="1">
      <c r="A30" s="238" t="s">
        <v>289</v>
      </c>
      <c r="B30" s="163"/>
      <c r="C30" s="212"/>
      <c r="D30" s="304">
        <v>1</v>
      </c>
      <c r="E30" s="213">
        <v>100</v>
      </c>
      <c r="F30" s="304"/>
      <c r="G30" s="275">
        <f>D30*E30</f>
        <v>100</v>
      </c>
      <c r="H30" s="1"/>
      <c r="I30" s="1"/>
    </row>
    <row r="31" spans="1:9" ht="13.5" thickBot="1">
      <c r="A31" s="153"/>
      <c r="B31" s="155"/>
      <c r="C31" s="154"/>
      <c r="D31" s="155"/>
      <c r="E31" s="156" t="s">
        <v>461</v>
      </c>
      <c r="F31" s="166"/>
      <c r="G31" s="200">
        <f>G28+G29+G30</f>
        <v>545</v>
      </c>
      <c r="H31" s="1"/>
      <c r="I31" s="1"/>
    </row>
    <row r="32" spans="1:9" ht="12.75">
      <c r="A32" s="1"/>
      <c r="B32" s="1"/>
      <c r="C32" s="1"/>
      <c r="D32" s="1"/>
      <c r="E32" s="1"/>
      <c r="F32" s="1"/>
      <c r="G32" s="1"/>
      <c r="H32" s="1"/>
      <c r="I32" s="1"/>
    </row>
    <row r="33" spans="1:9" ht="12.75">
      <c r="A33" s="419" t="s">
        <v>1006</v>
      </c>
      <c r="B33" s="1"/>
      <c r="C33" s="1"/>
      <c r="D33" s="1"/>
      <c r="E33" s="1"/>
      <c r="F33" s="1"/>
      <c r="G33" s="1"/>
      <c r="H33" s="1"/>
      <c r="I33" s="1"/>
    </row>
    <row r="34" spans="1:9" ht="12.75">
      <c r="A34" s="1"/>
      <c r="B34" s="1"/>
      <c r="C34" s="1"/>
      <c r="D34" s="1"/>
      <c r="E34" s="1"/>
      <c r="F34" s="1"/>
      <c r="G34" s="1"/>
      <c r="H34" s="1"/>
      <c r="I34" s="1"/>
    </row>
    <row r="35" spans="1:9" ht="12.75">
      <c r="A35" s="547"/>
      <c r="B35" s="1"/>
      <c r="C35" s="1"/>
      <c r="D35" s="1"/>
      <c r="E35" s="1"/>
      <c r="F35" s="1"/>
      <c r="G35" s="1"/>
      <c r="H35" s="1"/>
      <c r="I35" s="1"/>
    </row>
    <row r="37" ht="13.5" thickBot="1"/>
    <row r="38" spans="1:7" ht="27" thickBot="1">
      <c r="A38" s="642" t="s">
        <v>1067</v>
      </c>
      <c r="B38" s="643"/>
      <c r="C38" s="644" t="s">
        <v>528</v>
      </c>
      <c r="D38" s="645" t="s">
        <v>651</v>
      </c>
      <c r="E38" s="646" t="s">
        <v>644</v>
      </c>
      <c r="F38" s="647" t="s">
        <v>643</v>
      </c>
      <c r="G38" s="648" t="s">
        <v>542</v>
      </c>
    </row>
    <row r="39" spans="1:7" ht="13.5" thickBot="1">
      <c r="A39" s="243" t="s">
        <v>1067</v>
      </c>
      <c r="B39" s="649"/>
      <c r="C39" s="650" t="s">
        <v>543</v>
      </c>
      <c r="D39" s="650">
        <v>12</v>
      </c>
      <c r="E39" s="651">
        <v>200</v>
      </c>
      <c r="F39" s="650"/>
      <c r="G39" s="652">
        <f>D39*E39</f>
        <v>2400</v>
      </c>
    </row>
    <row r="41" ht="12.75">
      <c r="A41" t="s">
        <v>1068</v>
      </c>
    </row>
  </sheetData>
  <sheetProtection/>
  <printOptions/>
  <pageMargins left="0.7" right="0.7" top="0.75" bottom="0.75" header="0.3" footer="0.3"/>
  <pageSetup fitToHeight="0" fitToWidth="1" horizontalDpi="600" verticalDpi="600" orientation="portrait" scale="93" r:id="rId1"/>
</worksheet>
</file>

<file path=xl/worksheets/sheet125.xml><?xml version="1.0" encoding="utf-8"?>
<worksheet xmlns="http://schemas.openxmlformats.org/spreadsheetml/2006/main" xmlns:r="http://schemas.openxmlformats.org/officeDocument/2006/relationships">
  <sheetPr>
    <tabColor rgb="FF00B0F0"/>
    <pageSetUpPr fitToPage="1"/>
  </sheetPr>
  <dimension ref="A1:H11"/>
  <sheetViews>
    <sheetView workbookViewId="0" topLeftCell="B1">
      <selection activeCell="E13" sqref="E13"/>
    </sheetView>
  </sheetViews>
  <sheetFormatPr defaultColWidth="9.33203125" defaultRowHeight="12.75"/>
  <cols>
    <col min="1" max="1" width="13.83203125" style="126" customWidth="1"/>
    <col min="2" max="2" width="31" style="126" customWidth="1"/>
    <col min="3" max="3" width="17.83203125" style="126" customWidth="1"/>
    <col min="4" max="4" width="8.66015625" style="126" customWidth="1"/>
    <col min="5" max="5" width="15" style="126" bestFit="1" customWidth="1"/>
    <col min="6" max="6" width="9.83203125" style="126" bestFit="1" customWidth="1"/>
    <col min="7" max="7" width="10.16015625" style="126" bestFit="1" customWidth="1"/>
    <col min="8" max="8" width="9.83203125" style="126" bestFit="1" customWidth="1"/>
    <col min="9" max="16384" width="9.33203125" style="126" customWidth="1"/>
  </cols>
  <sheetData>
    <row r="1" spans="1:6" ht="13.5" thickBot="1">
      <c r="A1" s="124" t="s">
        <v>520</v>
      </c>
      <c r="B1" s="125" t="s">
        <v>901</v>
      </c>
      <c r="E1" s="126" t="s">
        <v>521</v>
      </c>
      <c r="F1" s="125" t="s">
        <v>290</v>
      </c>
    </row>
    <row r="2" spans="1:7" ht="12.75">
      <c r="A2" s="124"/>
      <c r="B2" s="178" t="s">
        <v>24</v>
      </c>
      <c r="G2" s="127"/>
    </row>
    <row r="3" ht="12.75">
      <c r="A3" s="141"/>
    </row>
    <row r="4" ht="12.75">
      <c r="A4" s="126" t="s">
        <v>527</v>
      </c>
    </row>
    <row r="5" ht="13.5" thickBot="1"/>
    <row r="6" spans="1:8" ht="12.75">
      <c r="A6" s="185"/>
      <c r="B6" s="186"/>
      <c r="C6" s="187"/>
      <c r="D6" s="188" t="s">
        <v>642</v>
      </c>
      <c r="E6" s="675" t="s">
        <v>660</v>
      </c>
      <c r="F6" s="676"/>
      <c r="G6" s="188" t="s">
        <v>665</v>
      </c>
      <c r="H6" s="189"/>
    </row>
    <row r="7" spans="1:8" ht="12.75" customHeight="1" thickBot="1">
      <c r="A7" s="677" t="s">
        <v>586</v>
      </c>
      <c r="B7" s="678"/>
      <c r="C7" s="190" t="s">
        <v>528</v>
      </c>
      <c r="D7" s="191" t="s">
        <v>659</v>
      </c>
      <c r="E7" s="288" t="s">
        <v>216</v>
      </c>
      <c r="F7" s="193" t="s">
        <v>542</v>
      </c>
      <c r="G7" s="194" t="s">
        <v>666</v>
      </c>
      <c r="H7" s="195" t="s">
        <v>542</v>
      </c>
    </row>
    <row r="8" spans="1:8" ht="12.75">
      <c r="A8" s="171" t="s">
        <v>293</v>
      </c>
      <c r="B8" s="172"/>
      <c r="C8" s="133" t="s">
        <v>543</v>
      </c>
      <c r="D8" s="133">
        <v>250</v>
      </c>
      <c r="E8" s="173">
        <v>1.25</v>
      </c>
      <c r="F8" s="173">
        <f>D8*E8</f>
        <v>312.5</v>
      </c>
      <c r="G8" s="133"/>
      <c r="H8" s="136">
        <f>D8*E8</f>
        <v>312.5</v>
      </c>
    </row>
    <row r="9" spans="1:8" ht="12.75">
      <c r="A9" s="219" t="s">
        <v>293</v>
      </c>
      <c r="B9" s="244"/>
      <c r="C9" s="150"/>
      <c r="D9" s="150">
        <v>250</v>
      </c>
      <c r="E9" s="151">
        <v>1.25</v>
      </c>
      <c r="F9" s="151">
        <f>D9*E9</f>
        <v>312.5</v>
      </c>
      <c r="G9" s="150"/>
      <c r="H9" s="399">
        <f>D9*E9</f>
        <v>312.5</v>
      </c>
    </row>
    <row r="10" spans="1:8" ht="12.75">
      <c r="A10" s="162" t="s">
        <v>291</v>
      </c>
      <c r="B10" s="163"/>
      <c r="C10" s="279" t="s">
        <v>543</v>
      </c>
      <c r="D10" s="279">
        <v>250</v>
      </c>
      <c r="E10" s="397">
        <v>1.25</v>
      </c>
      <c r="F10" s="397">
        <f>D10*E10</f>
        <v>312.5</v>
      </c>
      <c r="G10" s="279"/>
      <c r="H10" s="398">
        <f>D10*E10</f>
        <v>312.5</v>
      </c>
    </row>
    <row r="11" spans="1:8" ht="13.5" thickBot="1">
      <c r="A11" s="206" t="s">
        <v>292</v>
      </c>
      <c r="B11" s="207"/>
      <c r="C11" s="138"/>
      <c r="D11" s="138">
        <v>250</v>
      </c>
      <c r="E11" s="177">
        <v>1.25</v>
      </c>
      <c r="F11" s="177">
        <f>D11*E11</f>
        <v>312.5</v>
      </c>
      <c r="G11" s="138"/>
      <c r="H11" s="208">
        <f>D11*E11</f>
        <v>312.5</v>
      </c>
    </row>
  </sheetData>
  <sheetProtection/>
  <mergeCells count="2">
    <mergeCell ref="E6:F6"/>
    <mergeCell ref="A7:B7"/>
  </mergeCells>
  <printOptions/>
  <pageMargins left="0.7" right="0.7" top="0.75" bottom="0.75" header="0.3" footer="0.3"/>
  <pageSetup fitToHeight="0" fitToWidth="1" horizontalDpi="600" verticalDpi="600" orientation="portrait" scale="87" r:id="rId1"/>
</worksheet>
</file>

<file path=xl/worksheets/sheet126.xml><?xml version="1.0" encoding="utf-8"?>
<worksheet xmlns="http://schemas.openxmlformats.org/spreadsheetml/2006/main" xmlns:r="http://schemas.openxmlformats.org/officeDocument/2006/relationships">
  <sheetPr>
    <tabColor rgb="FF00B0F0"/>
    <pageSetUpPr fitToPage="1"/>
  </sheetPr>
  <dimension ref="A1:I9"/>
  <sheetViews>
    <sheetView workbookViewId="0" topLeftCell="A1">
      <selection activeCell="A9" sqref="A9:B9"/>
    </sheetView>
  </sheetViews>
  <sheetFormatPr defaultColWidth="9.33203125" defaultRowHeight="12.75"/>
  <cols>
    <col min="1" max="1" width="15.16015625" style="0" customWidth="1"/>
    <col min="2" max="2" width="30.83203125" style="0" customWidth="1"/>
    <col min="3" max="3" width="17.83203125" style="0" customWidth="1"/>
    <col min="5" max="5" width="14.83203125" style="0" customWidth="1"/>
    <col min="6" max="6" width="9.5" style="0" bestFit="1" customWidth="1"/>
    <col min="7" max="7" width="11.16015625" style="0" bestFit="1" customWidth="1"/>
  </cols>
  <sheetData>
    <row r="1" spans="1:9" ht="13.5" thickBot="1">
      <c r="A1" s="2" t="s">
        <v>520</v>
      </c>
      <c r="B1" s="3" t="s">
        <v>901</v>
      </c>
      <c r="C1" s="1"/>
      <c r="D1" s="1"/>
      <c r="E1" s="1" t="s">
        <v>521</v>
      </c>
      <c r="F1" s="92" t="s">
        <v>294</v>
      </c>
      <c r="G1" s="1"/>
      <c r="H1" s="1"/>
      <c r="I1" s="1"/>
    </row>
    <row r="2" spans="1:9" ht="12.75">
      <c r="A2" s="2"/>
      <c r="B2" s="96" t="s">
        <v>0</v>
      </c>
      <c r="C2" s="1"/>
      <c r="D2" s="1"/>
      <c r="E2" s="1"/>
      <c r="F2" s="4"/>
      <c r="G2" s="1"/>
      <c r="H2" s="1"/>
      <c r="I2" s="1"/>
    </row>
    <row r="3" spans="1:9" ht="12.75">
      <c r="A3" s="6"/>
      <c r="B3" s="1"/>
      <c r="C3" s="1"/>
      <c r="D3" s="1"/>
      <c r="E3" s="1"/>
      <c r="F3" s="1"/>
      <c r="G3" s="1"/>
      <c r="H3" s="378"/>
      <c r="I3" s="379"/>
    </row>
    <row r="4" spans="1:9" ht="12.75">
      <c r="A4" s="1"/>
      <c r="B4" s="1"/>
      <c r="C4" s="1"/>
      <c r="D4" s="1"/>
      <c r="E4" s="1"/>
      <c r="F4" s="1"/>
      <c r="G4" s="1"/>
      <c r="H4" s="1"/>
      <c r="I4" s="1"/>
    </row>
    <row r="5" spans="1:9" ht="12.75">
      <c r="A5" s="227" t="s">
        <v>3</v>
      </c>
      <c r="B5" s="1"/>
      <c r="C5" s="1"/>
      <c r="D5" s="1"/>
      <c r="E5" s="1"/>
      <c r="F5" s="1"/>
      <c r="G5" s="1"/>
      <c r="H5" s="1"/>
      <c r="I5" s="1"/>
    </row>
    <row r="6" spans="1:9" ht="12.75">
      <c r="A6" s="1"/>
      <c r="B6" s="1" t="s">
        <v>1</v>
      </c>
      <c r="C6" s="1"/>
      <c r="D6" s="1"/>
      <c r="E6" s="1"/>
      <c r="F6" s="1"/>
      <c r="G6" s="1"/>
      <c r="H6" s="1"/>
      <c r="I6" s="1"/>
    </row>
    <row r="7" spans="1:9" ht="12.75">
      <c r="A7" s="1"/>
      <c r="B7" s="1" t="s">
        <v>2</v>
      </c>
      <c r="C7" s="1"/>
      <c r="D7" s="1"/>
      <c r="E7" s="1"/>
      <c r="F7" s="1"/>
      <c r="G7" s="1"/>
      <c r="H7" s="1"/>
      <c r="I7" s="1"/>
    </row>
    <row r="9" ht="12.75">
      <c r="A9" t="s">
        <v>1029</v>
      </c>
    </row>
  </sheetData>
  <sheetProtection/>
  <printOptions/>
  <pageMargins left="0.7" right="0.7" top="0.75" bottom="0.75" header="0.3" footer="0.3"/>
  <pageSetup fitToHeight="0" fitToWidth="1" horizontalDpi="600" verticalDpi="600" orientation="portrait" r:id="rId1"/>
</worksheet>
</file>

<file path=xl/worksheets/sheet127.xml><?xml version="1.0" encoding="utf-8"?>
<worksheet xmlns="http://schemas.openxmlformats.org/spreadsheetml/2006/main" xmlns:r="http://schemas.openxmlformats.org/officeDocument/2006/relationships">
  <sheetPr>
    <tabColor rgb="FF00B0F0"/>
    <pageSetUpPr fitToPage="1"/>
  </sheetPr>
  <dimension ref="A1:I27"/>
  <sheetViews>
    <sheetView workbookViewId="0" topLeftCell="A13">
      <selection activeCell="B2" sqref="B2:C2"/>
    </sheetView>
  </sheetViews>
  <sheetFormatPr defaultColWidth="9.33203125" defaultRowHeight="12.75"/>
  <cols>
    <col min="1" max="1" width="13.83203125" style="1" customWidth="1"/>
    <col min="2" max="2" width="30.83203125" style="1" customWidth="1"/>
    <col min="3" max="3" width="17.83203125" style="1" customWidth="1"/>
    <col min="4" max="4" width="8.66015625" style="1" customWidth="1"/>
    <col min="5" max="5" width="15.33203125" style="1" customWidth="1"/>
    <col min="6" max="6" width="11" style="1" customWidth="1"/>
    <col min="7" max="7" width="12.16015625" style="1" customWidth="1"/>
    <col min="8" max="11" width="9.33203125" style="1" customWidth="1"/>
    <col min="12" max="12" width="9.83203125" style="1" customWidth="1"/>
    <col min="13" max="16384" width="9.33203125" style="1" customWidth="1"/>
  </cols>
  <sheetData>
    <row r="1" spans="1:6" ht="13.5" thickBot="1">
      <c r="A1" s="2" t="s">
        <v>520</v>
      </c>
      <c r="B1" s="92" t="s">
        <v>762</v>
      </c>
      <c r="E1" s="1" t="s">
        <v>521</v>
      </c>
      <c r="F1" s="92" t="s">
        <v>254</v>
      </c>
    </row>
    <row r="2" spans="1:6" ht="12.75">
      <c r="A2" s="2"/>
      <c r="B2" s="622" t="s">
        <v>990</v>
      </c>
      <c r="C2" s="379"/>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G15</f>
        <v>1000</v>
      </c>
      <c r="F6" s="58"/>
      <c r="G6" s="62">
        <f>E6*D6</f>
        <v>1000</v>
      </c>
    </row>
    <row r="7" spans="1:7" ht="13.5" thickBot="1">
      <c r="A7" s="73"/>
      <c r="B7" s="32" t="s">
        <v>527</v>
      </c>
      <c r="C7" s="32"/>
      <c r="D7" s="32">
        <v>1</v>
      </c>
      <c r="E7" s="74">
        <f>G24</f>
        <v>200</v>
      </c>
      <c r="F7" s="32"/>
      <c r="G7" s="108">
        <f>E7*D7</f>
        <v>200</v>
      </c>
    </row>
    <row r="8" spans="1:7" ht="13.5" thickBot="1">
      <c r="A8" s="34"/>
      <c r="B8" s="36"/>
      <c r="C8" s="35"/>
      <c r="D8" s="97" t="s">
        <v>324</v>
      </c>
      <c r="E8" s="253"/>
      <c r="F8" s="252"/>
      <c r="G8" s="123">
        <f>G6+G7</f>
        <v>1200</v>
      </c>
    </row>
    <row r="9" spans="1:7" ht="12.75">
      <c r="A9" s="227"/>
      <c r="B9" s="227"/>
      <c r="C9" s="226"/>
      <c r="D9" s="260"/>
      <c r="E9" s="229"/>
      <c r="F9" s="227"/>
      <c r="G9" s="104"/>
    </row>
    <row r="10" ht="12.75">
      <c r="A10" s="2" t="s">
        <v>513</v>
      </c>
    </row>
    <row r="11" ht="13.5" thickBot="1"/>
    <row r="12" spans="1:7" ht="27" thickBot="1">
      <c r="A12" s="19" t="s">
        <v>514</v>
      </c>
      <c r="B12" s="20" t="s">
        <v>515</v>
      </c>
      <c r="C12" s="439" t="s">
        <v>980</v>
      </c>
      <c r="D12" s="22" t="s">
        <v>519</v>
      </c>
      <c r="E12" s="23" t="s">
        <v>522</v>
      </c>
      <c r="F12" s="24" t="s">
        <v>517</v>
      </c>
      <c r="G12" s="25" t="s">
        <v>518</v>
      </c>
    </row>
    <row r="13" spans="1:7" ht="12.75">
      <c r="A13" s="26"/>
      <c r="B13" s="28" t="s">
        <v>761</v>
      </c>
      <c r="C13" s="389" t="s">
        <v>981</v>
      </c>
      <c r="D13" s="28"/>
      <c r="E13" s="29">
        <v>55</v>
      </c>
      <c r="F13" s="28">
        <v>10</v>
      </c>
      <c r="G13" s="30">
        <f>F13*E13</f>
        <v>550</v>
      </c>
    </row>
    <row r="14" spans="1:7" ht="13.5" thickBot="1">
      <c r="A14" s="26"/>
      <c r="B14" s="101" t="s">
        <v>563</v>
      </c>
      <c r="C14" s="389" t="s">
        <v>981</v>
      </c>
      <c r="D14" s="28"/>
      <c r="E14" s="29">
        <v>45</v>
      </c>
      <c r="F14" s="28">
        <v>10</v>
      </c>
      <c r="G14" s="30">
        <f>F14*E14</f>
        <v>450</v>
      </c>
    </row>
    <row r="15" spans="1:7" ht="13.5" thickBot="1">
      <c r="A15" s="34"/>
      <c r="B15" s="35"/>
      <c r="C15" s="36"/>
      <c r="D15" s="97" t="s">
        <v>462</v>
      </c>
      <c r="E15" s="38"/>
      <c r="F15" s="39" t="s">
        <v>564</v>
      </c>
      <c r="G15" s="40">
        <f>SUM(G13:G14)</f>
        <v>1000</v>
      </c>
    </row>
    <row r="16" spans="1:7" ht="12.75">
      <c r="A16" s="4"/>
      <c r="B16" s="4"/>
      <c r="C16" s="4"/>
      <c r="D16" s="4"/>
      <c r="E16" s="4"/>
      <c r="F16" s="4"/>
      <c r="G16" s="4"/>
    </row>
    <row r="17" spans="1:7" ht="12.75">
      <c r="A17" s="4" t="s">
        <v>525</v>
      </c>
      <c r="B17" s="4"/>
      <c r="C17" s="4"/>
      <c r="D17" s="4"/>
      <c r="E17" s="4"/>
      <c r="F17" s="4"/>
      <c r="G17" s="4"/>
    </row>
    <row r="18" spans="1:7" ht="13.5" thickBot="1">
      <c r="A18" s="4"/>
      <c r="B18" s="4"/>
      <c r="C18" s="4"/>
      <c r="D18" s="4"/>
      <c r="E18" s="4"/>
      <c r="F18" s="4"/>
      <c r="G18" s="4"/>
    </row>
    <row r="19" spans="1:9" ht="26.25">
      <c r="A19" s="291" t="s">
        <v>526</v>
      </c>
      <c r="B19" s="293" t="s">
        <v>527</v>
      </c>
      <c r="C19" s="290" t="s">
        <v>528</v>
      </c>
      <c r="D19" s="75" t="s">
        <v>529</v>
      </c>
      <c r="E19" s="261" t="s">
        <v>530</v>
      </c>
      <c r="F19" s="262" t="s">
        <v>531</v>
      </c>
      <c r="G19" s="263" t="s">
        <v>532</v>
      </c>
      <c r="H19" s="4"/>
      <c r="I19" s="4"/>
    </row>
    <row r="20" spans="1:7" ht="12.75">
      <c r="A20" s="245" t="s">
        <v>297</v>
      </c>
      <c r="B20" s="91"/>
      <c r="C20" s="28"/>
      <c r="D20" s="28">
        <v>1</v>
      </c>
      <c r="E20" s="28"/>
      <c r="F20" s="239">
        <v>50</v>
      </c>
      <c r="G20" s="30">
        <f>D20*F20</f>
        <v>50</v>
      </c>
    </row>
    <row r="21" spans="1:7" ht="12.75">
      <c r="A21" s="95" t="s">
        <v>295</v>
      </c>
      <c r="B21" s="283"/>
      <c r="C21" s="28"/>
      <c r="D21" s="28">
        <v>1</v>
      </c>
      <c r="E21" s="28"/>
      <c r="F21" s="239">
        <v>25</v>
      </c>
      <c r="G21" s="30">
        <f>D21*F21</f>
        <v>25</v>
      </c>
    </row>
    <row r="22" spans="1:7" ht="12.75">
      <c r="A22" s="95" t="s">
        <v>296</v>
      </c>
      <c r="B22" s="91"/>
      <c r="C22" s="28"/>
      <c r="D22" s="28">
        <v>1</v>
      </c>
      <c r="E22" s="28"/>
      <c r="F22" s="239">
        <v>25</v>
      </c>
      <c r="G22" s="30">
        <f>D22*F22</f>
        <v>25</v>
      </c>
    </row>
    <row r="23" spans="1:7" ht="13.5" thickBot="1">
      <c r="A23" s="44" t="s">
        <v>533</v>
      </c>
      <c r="B23" s="45"/>
      <c r="C23" s="28"/>
      <c r="D23" s="28">
        <v>1</v>
      </c>
      <c r="E23" s="28"/>
      <c r="F23" s="239">
        <v>100</v>
      </c>
      <c r="G23" s="46">
        <f>D23*F23</f>
        <v>100</v>
      </c>
    </row>
    <row r="24" spans="1:7" ht="13.5" thickBot="1">
      <c r="A24" s="34"/>
      <c r="B24" s="36"/>
      <c r="C24" s="35"/>
      <c r="D24" s="36"/>
      <c r="E24" s="37" t="s">
        <v>463</v>
      </c>
      <c r="F24" s="240"/>
      <c r="G24" s="100">
        <f>SUM(G20:G23)</f>
        <v>200</v>
      </c>
    </row>
    <row r="27" ht="12.75">
      <c r="A27" s="547"/>
    </row>
  </sheetData>
  <sheetProtection/>
  <printOptions/>
  <pageMargins left="0.7" right="0.7" top="0.75" bottom="0.75" header="0.3" footer="0.3"/>
  <pageSetup fitToHeight="0" fitToWidth="1" horizontalDpi="600" verticalDpi="600" orientation="portrait" scale="92" r:id="rId1"/>
</worksheet>
</file>

<file path=xl/worksheets/sheet128.xml><?xml version="1.0" encoding="utf-8"?>
<worksheet xmlns="http://schemas.openxmlformats.org/spreadsheetml/2006/main" xmlns:r="http://schemas.openxmlformats.org/officeDocument/2006/relationships">
  <sheetPr>
    <tabColor rgb="FF00B0F0"/>
  </sheetPr>
  <dimension ref="A1:A3"/>
  <sheetViews>
    <sheetView workbookViewId="0" topLeftCell="A1">
      <selection activeCell="B14" sqref="B14"/>
    </sheetView>
  </sheetViews>
  <sheetFormatPr defaultColWidth="9.33203125" defaultRowHeight="12.75"/>
  <cols>
    <col min="1" max="1" width="65.5" style="0" customWidth="1"/>
  </cols>
  <sheetData>
    <row r="1" ht="13.5" thickBot="1">
      <c r="A1" s="3" t="s">
        <v>142</v>
      </c>
    </row>
    <row r="2" ht="13.5" thickBot="1">
      <c r="A2" s="1"/>
    </row>
    <row r="3" ht="29.25" customHeight="1" thickBot="1">
      <c r="A3" s="285" t="s">
        <v>214</v>
      </c>
    </row>
  </sheetData>
  <sheetProtection/>
  <printOptions/>
  <pageMargins left="0.75" right="0.75" top="1" bottom="1" header="0.5" footer="0.5"/>
  <pageSetup horizontalDpi="600" verticalDpi="600" orientation="portrait" r:id="rId1"/>
</worksheet>
</file>

<file path=xl/worksheets/sheet129.xml><?xml version="1.0" encoding="utf-8"?>
<worksheet xmlns="http://schemas.openxmlformats.org/spreadsheetml/2006/main" xmlns:r="http://schemas.openxmlformats.org/officeDocument/2006/relationships">
  <sheetPr>
    <tabColor rgb="FF00B0F0"/>
  </sheetPr>
  <dimension ref="A1:A4"/>
  <sheetViews>
    <sheetView workbookViewId="0" topLeftCell="A1">
      <selection activeCell="A30" sqref="A30:IV30"/>
    </sheetView>
  </sheetViews>
  <sheetFormatPr defaultColWidth="9.33203125" defaultRowHeight="12.75"/>
  <cols>
    <col min="1" max="1" width="112.16015625" style="0" customWidth="1"/>
  </cols>
  <sheetData>
    <row r="1" ht="13.5" thickBot="1">
      <c r="A1" s="242" t="s">
        <v>964</v>
      </c>
    </row>
    <row r="2" ht="12.75">
      <c r="A2" s="1"/>
    </row>
    <row r="3" ht="29.25" customHeight="1">
      <c r="A3" s="562" t="s">
        <v>965</v>
      </c>
    </row>
    <row r="4" ht="15">
      <c r="A4" s="56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0">
      <selection activeCell="E20" sqref="E2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4" style="419" customWidth="1"/>
    <col min="6" max="6" width="12.5" style="419" customWidth="1"/>
    <col min="7" max="7" width="12.16015625" style="419" customWidth="1"/>
    <col min="8" max="16384" width="9.33203125" style="419" customWidth="1"/>
  </cols>
  <sheetData>
    <row r="1" spans="1:6" ht="13.5" thickBot="1">
      <c r="A1" s="418" t="s">
        <v>520</v>
      </c>
      <c r="B1" s="242" t="s">
        <v>641</v>
      </c>
      <c r="E1" s="419" t="s">
        <v>521</v>
      </c>
      <c r="F1" s="242" t="s">
        <v>599</v>
      </c>
    </row>
    <row r="2" spans="1:6" ht="12.75">
      <c r="A2" s="418"/>
      <c r="B2" s="380" t="s">
        <v>30</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140</v>
      </c>
      <c r="F6" s="422"/>
      <c r="G6" s="424">
        <f>E6*D6</f>
        <v>140</v>
      </c>
    </row>
    <row r="7" spans="1:7" ht="13.5" thickBot="1">
      <c r="A7" s="425"/>
      <c r="B7" s="426" t="s">
        <v>527</v>
      </c>
      <c r="C7" s="426"/>
      <c r="D7" s="426">
        <v>1</v>
      </c>
      <c r="E7" s="427">
        <f>E19</f>
        <v>255</v>
      </c>
      <c r="F7" s="426"/>
      <c r="G7" s="428">
        <f>E7*D7</f>
        <v>255</v>
      </c>
    </row>
    <row r="8" spans="1:7" ht="13.5" thickBot="1">
      <c r="A8" s="527"/>
      <c r="B8" s="394"/>
      <c r="C8" s="528" t="s">
        <v>158</v>
      </c>
      <c r="D8" s="394"/>
      <c r="E8" s="394"/>
      <c r="F8" s="394"/>
      <c r="G8" s="544">
        <f>G7+G6</f>
        <v>395</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192</v>
      </c>
      <c r="C13" s="389" t="s">
        <v>981</v>
      </c>
      <c r="D13" s="389"/>
      <c r="E13" s="390">
        <v>35</v>
      </c>
      <c r="F13" s="389">
        <v>4</v>
      </c>
      <c r="G13" s="446">
        <f>F13*E13</f>
        <v>140</v>
      </c>
    </row>
    <row r="14" spans="1:7" ht="13.5" thickBot="1">
      <c r="A14" s="392"/>
      <c r="B14" s="394"/>
      <c r="C14" s="393"/>
      <c r="D14" s="429" t="s">
        <v>330</v>
      </c>
      <c r="E14" s="395"/>
      <c r="F14" s="452" t="s">
        <v>564</v>
      </c>
      <c r="G14" s="453">
        <f>SUM(G13:G13)</f>
        <v>140</v>
      </c>
    </row>
    <row r="15" spans="1:7" ht="12.75">
      <c r="A15" s="380"/>
      <c r="B15" s="380"/>
      <c r="C15" s="380"/>
      <c r="D15" s="380"/>
      <c r="E15" s="380"/>
      <c r="F15" s="380"/>
      <c r="G15" s="380"/>
    </row>
    <row r="16" ht="12.75">
      <c r="A16" s="419" t="s">
        <v>527</v>
      </c>
    </row>
    <row r="17" ht="13.5" thickBot="1"/>
    <row r="18" spans="1:7" ht="27" thickBot="1">
      <c r="A18" s="480" t="s">
        <v>586</v>
      </c>
      <c r="B18" s="481"/>
      <c r="C18" s="482" t="s">
        <v>528</v>
      </c>
      <c r="D18" s="53" t="s">
        <v>587</v>
      </c>
      <c r="E18" s="483" t="s">
        <v>824</v>
      </c>
      <c r="F18" s="385" t="s">
        <v>648</v>
      </c>
      <c r="G18" s="484" t="s">
        <v>542</v>
      </c>
    </row>
    <row r="19" spans="1:7" ht="13.5" thickBot="1">
      <c r="A19" s="473" t="s">
        <v>598</v>
      </c>
      <c r="B19" s="474"/>
      <c r="C19" s="475" t="s">
        <v>543</v>
      </c>
      <c r="D19" s="475">
        <v>1</v>
      </c>
      <c r="E19" s="476">
        <v>255</v>
      </c>
      <c r="F19" s="475"/>
      <c r="G19" s="477">
        <f>D19*E19</f>
        <v>255</v>
      </c>
    </row>
    <row r="20" spans="1:7" ht="13.5" thickBot="1">
      <c r="A20" s="392"/>
      <c r="B20" s="393"/>
      <c r="C20" s="394"/>
      <c r="D20" s="393"/>
      <c r="E20" s="429" t="s">
        <v>331</v>
      </c>
      <c r="F20" s="395"/>
      <c r="G20" s="396">
        <f>G19</f>
        <v>255</v>
      </c>
    </row>
  </sheetData>
  <sheetProtection/>
  <printOptions/>
  <pageMargins left="0.75" right="0.75" top="1" bottom="1" header="0.5" footer="0.5"/>
  <pageSetup fitToHeight="1" fitToWidth="1" horizontalDpi="300" verticalDpi="300" orientation="portrait" scale="91" r:id="rId1"/>
</worksheet>
</file>

<file path=xl/worksheets/sheet130.xml><?xml version="1.0" encoding="utf-8"?>
<worksheet xmlns="http://schemas.openxmlformats.org/spreadsheetml/2006/main" xmlns:r="http://schemas.openxmlformats.org/officeDocument/2006/relationships">
  <sheetPr>
    <tabColor rgb="FF00B0F0"/>
    <pageSetUpPr fitToPage="1"/>
  </sheetPr>
  <dimension ref="A1:I36"/>
  <sheetViews>
    <sheetView workbookViewId="0" topLeftCell="A22">
      <selection activeCell="G26" sqref="G26"/>
    </sheetView>
  </sheetViews>
  <sheetFormatPr defaultColWidth="9.33203125" defaultRowHeight="12.75"/>
  <cols>
    <col min="1" max="1" width="13.83203125" style="1" customWidth="1"/>
    <col min="2" max="2" width="30.83203125" style="1" customWidth="1"/>
    <col min="3" max="3" width="17.66015625" style="1" customWidth="1"/>
    <col min="4" max="4" width="8.66015625" style="1" customWidth="1"/>
    <col min="5" max="5" width="15.33203125" style="1" customWidth="1"/>
    <col min="6" max="6" width="11" style="1" customWidth="1"/>
    <col min="7" max="7" width="12.16015625" style="1" customWidth="1"/>
    <col min="8" max="11" width="9.33203125" style="1" customWidth="1"/>
    <col min="12" max="12" width="9.83203125" style="1" customWidth="1"/>
    <col min="13" max="16384" width="9.33203125" style="1" customWidth="1"/>
  </cols>
  <sheetData>
    <row r="1" spans="1:6" ht="13.5" thickBot="1">
      <c r="A1" s="2" t="s">
        <v>520</v>
      </c>
      <c r="B1" s="92" t="s">
        <v>762</v>
      </c>
      <c r="E1" s="1" t="s">
        <v>521</v>
      </c>
      <c r="F1" s="3" t="s">
        <v>727</v>
      </c>
    </row>
    <row r="2" spans="1:6" ht="12.75">
      <c r="A2" s="2"/>
      <c r="B2" s="96" t="s">
        <v>763</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G17</f>
        <v>777.5</v>
      </c>
      <c r="F6" s="58"/>
      <c r="G6" s="62">
        <f>E6*D6</f>
        <v>777.5</v>
      </c>
    </row>
    <row r="7" spans="1:9" ht="13.5" thickBot="1">
      <c r="A7" s="73"/>
      <c r="B7" s="32" t="s">
        <v>527</v>
      </c>
      <c r="C7" s="32"/>
      <c r="D7" s="32">
        <v>1</v>
      </c>
      <c r="E7" s="74">
        <f>G31</f>
        <v>480</v>
      </c>
      <c r="F7" s="32"/>
      <c r="G7" s="108">
        <f>E7*D7</f>
        <v>480</v>
      </c>
      <c r="H7" s="547"/>
      <c r="I7" s="547"/>
    </row>
    <row r="8" spans="1:9" ht="13.5" thickBot="1">
      <c r="A8" s="34"/>
      <c r="B8" s="36"/>
      <c r="C8" s="35"/>
      <c r="D8" s="37" t="s">
        <v>464</v>
      </c>
      <c r="E8" s="253"/>
      <c r="F8" s="252"/>
      <c r="G8" s="123">
        <f>G6+G7</f>
        <v>1257.5</v>
      </c>
      <c r="I8" s="547"/>
    </row>
    <row r="9" spans="1:7" ht="12.75">
      <c r="A9" s="227"/>
      <c r="B9" s="227"/>
      <c r="C9" s="226"/>
      <c r="D9" s="260"/>
      <c r="E9" s="229"/>
      <c r="F9" s="227"/>
      <c r="G9" s="104"/>
    </row>
    <row r="10" ht="12.75">
      <c r="A10" s="2" t="s">
        <v>513</v>
      </c>
    </row>
    <row r="11" ht="13.5" thickBot="1"/>
    <row r="12" spans="1:7" ht="27" thickBot="1">
      <c r="A12" s="19" t="s">
        <v>514</v>
      </c>
      <c r="B12" s="20" t="s">
        <v>515</v>
      </c>
      <c r="C12" s="439" t="s">
        <v>980</v>
      </c>
      <c r="D12" s="22" t="s">
        <v>519</v>
      </c>
      <c r="E12" s="23" t="s">
        <v>522</v>
      </c>
      <c r="F12" s="24" t="s">
        <v>517</v>
      </c>
      <c r="G12" s="25" t="s">
        <v>518</v>
      </c>
    </row>
    <row r="13" spans="1:7" ht="12.75">
      <c r="A13" s="302"/>
      <c r="B13" s="27" t="s">
        <v>523</v>
      </c>
      <c r="C13" s="443" t="s">
        <v>982</v>
      </c>
      <c r="D13" s="28"/>
      <c r="E13" s="29">
        <v>95</v>
      </c>
      <c r="F13" s="28">
        <v>0.5</v>
      </c>
      <c r="G13" s="405">
        <f>E13*F13</f>
        <v>47.5</v>
      </c>
    </row>
    <row r="14" spans="1:7" ht="12.75">
      <c r="A14" s="26"/>
      <c r="B14" s="389" t="s">
        <v>944</v>
      </c>
      <c r="C14" s="443" t="s">
        <v>982</v>
      </c>
      <c r="D14" s="28"/>
      <c r="E14" s="29">
        <v>80</v>
      </c>
      <c r="F14" s="28">
        <v>1</v>
      </c>
      <c r="G14" s="30">
        <f>F14*E14</f>
        <v>80</v>
      </c>
    </row>
    <row r="15" spans="1:7" ht="12.75">
      <c r="A15" s="26"/>
      <c r="B15" s="28" t="s">
        <v>233</v>
      </c>
      <c r="C15" s="443" t="s">
        <v>981</v>
      </c>
      <c r="D15" s="28"/>
      <c r="E15" s="29">
        <v>55</v>
      </c>
      <c r="F15" s="28">
        <v>10</v>
      </c>
      <c r="G15" s="30">
        <f>F15*E15</f>
        <v>550</v>
      </c>
    </row>
    <row r="16" spans="1:7" ht="13.5" thickBot="1">
      <c r="A16" s="31"/>
      <c r="B16" s="406" t="s">
        <v>271</v>
      </c>
      <c r="C16" s="587" t="s">
        <v>981</v>
      </c>
      <c r="D16" s="4"/>
      <c r="E16" s="29">
        <v>65</v>
      </c>
      <c r="F16" s="227">
        <v>10</v>
      </c>
      <c r="G16" s="407">
        <f>E16*F16</f>
        <v>650</v>
      </c>
    </row>
    <row r="17" spans="1:7" ht="13.5" thickBot="1">
      <c r="A17" s="34"/>
      <c r="B17" s="35"/>
      <c r="C17" s="36"/>
      <c r="D17" s="37" t="s">
        <v>465</v>
      </c>
      <c r="E17" s="38"/>
      <c r="F17" s="39" t="s">
        <v>564</v>
      </c>
      <c r="G17" s="40">
        <f>SUM(G13+G14+G16)</f>
        <v>777.5</v>
      </c>
    </row>
    <row r="18" spans="1:7" s="419" customFormat="1" ht="12.75">
      <c r="A18" s="380" t="s">
        <v>948</v>
      </c>
      <c r="B18" s="380"/>
      <c r="C18" s="380"/>
      <c r="D18" s="380"/>
      <c r="E18" s="380"/>
      <c r="F18" s="380"/>
      <c r="G18" s="380"/>
    </row>
    <row r="19" spans="1:7" ht="12.75">
      <c r="A19" s="4"/>
      <c r="B19" s="4"/>
      <c r="C19" s="4"/>
      <c r="D19" s="4"/>
      <c r="E19" s="4"/>
      <c r="F19" s="4"/>
      <c r="G19" s="4"/>
    </row>
    <row r="20" spans="1:7" ht="12.75">
      <c r="A20" s="4" t="s">
        <v>525</v>
      </c>
      <c r="B20" s="4"/>
      <c r="C20" s="4"/>
      <c r="D20" s="4"/>
      <c r="E20" s="4"/>
      <c r="F20" s="4"/>
      <c r="G20" s="4"/>
    </row>
    <row r="21" spans="1:7" ht="13.5" thickBot="1">
      <c r="A21" s="4"/>
      <c r="B21" s="4"/>
      <c r="C21" s="4"/>
      <c r="D21" s="4"/>
      <c r="E21" s="4"/>
      <c r="F21" s="4"/>
      <c r="G21" s="4"/>
    </row>
    <row r="22" spans="1:9" ht="26.25">
      <c r="A22" s="291" t="s">
        <v>526</v>
      </c>
      <c r="B22" s="293" t="s">
        <v>527</v>
      </c>
      <c r="C22" s="290" t="s">
        <v>528</v>
      </c>
      <c r="D22" s="75" t="s">
        <v>529</v>
      </c>
      <c r="E22" s="261" t="s">
        <v>530</v>
      </c>
      <c r="F22" s="262" t="s">
        <v>531</v>
      </c>
      <c r="G22" s="263" t="s">
        <v>532</v>
      </c>
      <c r="H22" s="4"/>
      <c r="I22" s="4"/>
    </row>
    <row r="23" spans="1:7" ht="12.75">
      <c r="A23" s="245" t="s">
        <v>204</v>
      </c>
      <c r="B23" s="91"/>
      <c r="C23" s="28"/>
      <c r="D23" s="28">
        <v>1</v>
      </c>
      <c r="E23" s="28"/>
      <c r="F23" s="29">
        <v>105</v>
      </c>
      <c r="G23" s="30">
        <f aca="true" t="shared" si="0" ref="G23:G30">D23*F23</f>
        <v>105</v>
      </c>
    </row>
    <row r="24" spans="1:7" ht="12.75">
      <c r="A24" s="95" t="s">
        <v>975</v>
      </c>
      <c r="B24" s="283"/>
      <c r="C24" s="28"/>
      <c r="D24" s="28">
        <v>2</v>
      </c>
      <c r="E24" s="28"/>
      <c r="F24" s="29">
        <v>10</v>
      </c>
      <c r="G24" s="30">
        <f t="shared" si="0"/>
        <v>20</v>
      </c>
    </row>
    <row r="25" spans="1:7" ht="12.75">
      <c r="A25" s="387" t="s">
        <v>952</v>
      </c>
      <c r="B25" s="462"/>
      <c r="C25" s="563"/>
      <c r="D25" s="564">
        <v>1</v>
      </c>
      <c r="E25" s="564"/>
      <c r="F25" s="390">
        <v>105</v>
      </c>
      <c r="G25" s="578">
        <v>105</v>
      </c>
    </row>
    <row r="26" spans="1:7" ht="12.75">
      <c r="A26" s="289" t="s">
        <v>966</v>
      </c>
      <c r="B26" s="461"/>
      <c r="C26" s="389"/>
      <c r="D26" s="389">
        <v>1</v>
      </c>
      <c r="E26" s="389"/>
      <c r="F26" s="390">
        <v>25</v>
      </c>
      <c r="G26" s="579">
        <f t="shared" si="0"/>
        <v>25</v>
      </c>
    </row>
    <row r="27" spans="1:7" ht="12.75">
      <c r="A27" s="387" t="s">
        <v>206</v>
      </c>
      <c r="B27" s="388"/>
      <c r="C27" s="524"/>
      <c r="D27" s="524">
        <v>1</v>
      </c>
      <c r="E27" s="524"/>
      <c r="F27" s="390">
        <v>55</v>
      </c>
      <c r="G27" s="580">
        <f t="shared" si="0"/>
        <v>55</v>
      </c>
    </row>
    <row r="28" spans="1:7" ht="12.75">
      <c r="A28" s="387" t="s">
        <v>210</v>
      </c>
      <c r="B28" s="462"/>
      <c r="C28" s="563"/>
      <c r="D28" s="564">
        <v>1</v>
      </c>
      <c r="E28" s="564"/>
      <c r="F28" s="390">
        <v>45</v>
      </c>
      <c r="G28" s="578">
        <v>45</v>
      </c>
    </row>
    <row r="29" spans="1:7" ht="12.75">
      <c r="A29" s="95" t="s">
        <v>112</v>
      </c>
      <c r="B29" s="45"/>
      <c r="C29" s="28"/>
      <c r="D29" s="28">
        <v>1</v>
      </c>
      <c r="E29" s="28"/>
      <c r="F29" s="29">
        <v>25</v>
      </c>
      <c r="G29" s="581">
        <f t="shared" si="0"/>
        <v>25</v>
      </c>
    </row>
    <row r="30" spans="1:7" ht="13.5" thickBot="1">
      <c r="A30" s="387" t="s">
        <v>949</v>
      </c>
      <c r="B30" s="45"/>
      <c r="C30" s="28"/>
      <c r="D30" s="28">
        <v>1</v>
      </c>
      <c r="E30" s="28"/>
      <c r="F30" s="29">
        <v>100</v>
      </c>
      <c r="G30" s="46">
        <f t="shared" si="0"/>
        <v>100</v>
      </c>
    </row>
    <row r="31" spans="1:9" ht="13.5" thickBot="1">
      <c r="A31" s="34"/>
      <c r="B31" s="36"/>
      <c r="C31" s="35"/>
      <c r="D31" s="36"/>
      <c r="E31" s="37" t="s">
        <v>466</v>
      </c>
      <c r="F31" s="240"/>
      <c r="G31" s="396">
        <f>G23+G24+G25+G26+G27+G28+G29+G30</f>
        <v>480</v>
      </c>
      <c r="I31" s="547"/>
    </row>
    <row r="32" spans="1:7" ht="12.75">
      <c r="A32" s="419" t="s">
        <v>1003</v>
      </c>
      <c r="B32" s="419"/>
      <c r="C32" s="419"/>
      <c r="D32" s="419"/>
      <c r="G32" s="237"/>
    </row>
    <row r="34" spans="1:9" ht="12.75">
      <c r="A34" s="547"/>
      <c r="I34" s="547"/>
    </row>
    <row r="36" spans="1:9" ht="12.75">
      <c r="A36" s="547"/>
      <c r="I36" s="547"/>
    </row>
  </sheetData>
  <sheetProtection/>
  <printOptions horizontalCentered="1"/>
  <pageMargins left="0.25" right="0.25" top="1" bottom="1" header="0.5" footer="0.5"/>
  <pageSetup fitToHeight="1" fitToWidth="1" horizontalDpi="300" verticalDpi="300" orientation="portrait" r:id="rId1"/>
  <rowBreaks count="1" manualBreakCount="1">
    <brk id="42" max="255" man="1"/>
  </rowBreaks>
</worksheet>
</file>

<file path=xl/worksheets/sheet131.xml><?xml version="1.0" encoding="utf-8"?>
<worksheet xmlns="http://schemas.openxmlformats.org/spreadsheetml/2006/main" xmlns:r="http://schemas.openxmlformats.org/officeDocument/2006/relationships">
  <sheetPr>
    <tabColor rgb="FF00B0F0"/>
    <pageSetUpPr fitToPage="1"/>
  </sheetPr>
  <dimension ref="A1:G12"/>
  <sheetViews>
    <sheetView workbookViewId="0" topLeftCell="A1">
      <selection activeCell="E11" sqref="E11"/>
    </sheetView>
  </sheetViews>
  <sheetFormatPr defaultColWidth="9.33203125" defaultRowHeight="12.75"/>
  <cols>
    <col min="1" max="1" width="13.83203125" style="1" customWidth="1"/>
    <col min="2" max="2" width="30.83203125" style="1" customWidth="1"/>
    <col min="3" max="3" width="17.83203125" style="1" customWidth="1"/>
    <col min="4" max="4" width="9.16015625" style="1" customWidth="1"/>
    <col min="5" max="5" width="15" style="1" customWidth="1"/>
    <col min="6" max="6" width="11" style="1" customWidth="1"/>
    <col min="7" max="7" width="12.16015625" style="1" customWidth="1"/>
    <col min="8" max="16384" width="9.33203125" style="1" customWidth="1"/>
  </cols>
  <sheetData>
    <row r="1" spans="1:6" ht="13.5" thickBot="1">
      <c r="A1" s="2" t="s">
        <v>520</v>
      </c>
      <c r="B1" s="92" t="s">
        <v>762</v>
      </c>
      <c r="E1" s="1" t="s">
        <v>521</v>
      </c>
      <c r="F1" s="3" t="s">
        <v>728</v>
      </c>
    </row>
    <row r="2" spans="1:6" ht="12.75">
      <c r="A2" s="2"/>
      <c r="B2" s="96" t="s">
        <v>65</v>
      </c>
      <c r="F2" s="4"/>
    </row>
    <row r="3" ht="12.75">
      <c r="A3" s="6"/>
    </row>
    <row r="4" ht="12.75">
      <c r="A4" s="2" t="s">
        <v>513</v>
      </c>
    </row>
    <row r="5" ht="13.5" thickBot="1"/>
    <row r="6" spans="1:7" ht="27" thickBot="1">
      <c r="A6" s="19" t="s">
        <v>514</v>
      </c>
      <c r="B6" s="20" t="s">
        <v>515</v>
      </c>
      <c r="C6" s="21" t="s">
        <v>516</v>
      </c>
      <c r="D6" s="22" t="s">
        <v>519</v>
      </c>
      <c r="E6" s="23" t="s">
        <v>522</v>
      </c>
      <c r="F6" s="24" t="s">
        <v>517</v>
      </c>
      <c r="G6" s="25" t="s">
        <v>518</v>
      </c>
    </row>
    <row r="7" spans="1:7" ht="12.75">
      <c r="A7" s="26"/>
      <c r="B7" s="27" t="s">
        <v>523</v>
      </c>
      <c r="C7" s="389" t="s">
        <v>982</v>
      </c>
      <c r="D7" s="28"/>
      <c r="E7" s="29">
        <v>95</v>
      </c>
      <c r="F7" s="28">
        <v>1</v>
      </c>
      <c r="G7" s="30">
        <f>F7*E7</f>
        <v>95</v>
      </c>
    </row>
    <row r="8" spans="1:7" ht="12.75">
      <c r="A8" s="26"/>
      <c r="B8" s="389" t="s">
        <v>944</v>
      </c>
      <c r="C8" s="389" t="s">
        <v>982</v>
      </c>
      <c r="D8" s="28"/>
      <c r="E8" s="29">
        <v>80</v>
      </c>
      <c r="F8" s="28">
        <v>2</v>
      </c>
      <c r="G8" s="30">
        <f>F8*E8</f>
        <v>160</v>
      </c>
    </row>
    <row r="9" spans="1:7" ht="12.75">
      <c r="A9" s="26"/>
      <c r="B9" s="28" t="s">
        <v>233</v>
      </c>
      <c r="C9" s="389" t="s">
        <v>981</v>
      </c>
      <c r="D9" s="28"/>
      <c r="E9" s="29">
        <v>55</v>
      </c>
      <c r="F9" s="28">
        <v>10</v>
      </c>
      <c r="G9" s="30">
        <f>F9*E9</f>
        <v>550</v>
      </c>
    </row>
    <row r="10" spans="1:7" ht="13.5" thickBot="1">
      <c r="A10" s="31"/>
      <c r="B10" s="406" t="s">
        <v>271</v>
      </c>
      <c r="C10" s="426" t="s">
        <v>981</v>
      </c>
      <c r="D10" s="4"/>
      <c r="E10" s="29">
        <v>65</v>
      </c>
      <c r="F10" s="227">
        <v>10</v>
      </c>
      <c r="G10" s="407">
        <f>E10*F10</f>
        <v>650</v>
      </c>
    </row>
    <row r="11" spans="1:7" ht="13.5" thickBot="1">
      <c r="A11" s="34"/>
      <c r="B11" s="35"/>
      <c r="C11" s="36"/>
      <c r="D11" s="97" t="s">
        <v>467</v>
      </c>
      <c r="E11" s="38"/>
      <c r="F11" s="39"/>
      <c r="G11" s="40">
        <f>SUM(G7+G8+G10)</f>
        <v>905</v>
      </c>
    </row>
    <row r="12" spans="1:7" s="419" customFormat="1" ht="12.75">
      <c r="A12" s="380" t="s">
        <v>950</v>
      </c>
      <c r="B12" s="380"/>
      <c r="C12" s="380"/>
      <c r="D12" s="380"/>
      <c r="E12" s="380"/>
      <c r="F12" s="380"/>
      <c r="G12" s="380"/>
    </row>
  </sheetData>
  <sheetProtection/>
  <printOptions horizontalCentered="1"/>
  <pageMargins left="0.25" right="0.25" top="1" bottom="1" header="0.5" footer="0.5"/>
  <pageSetup fitToHeight="1" fitToWidth="1" horizontalDpi="300" verticalDpi="300" orientation="portrait" r:id="rId1"/>
</worksheet>
</file>

<file path=xl/worksheets/sheet132.xml><?xml version="1.0" encoding="utf-8"?>
<worksheet xmlns="http://schemas.openxmlformats.org/spreadsheetml/2006/main" xmlns:r="http://schemas.openxmlformats.org/officeDocument/2006/relationships">
  <sheetPr>
    <tabColor rgb="FF00B0F0"/>
    <pageSetUpPr fitToPage="1"/>
  </sheetPr>
  <dimension ref="A1:G11"/>
  <sheetViews>
    <sheetView workbookViewId="0" topLeftCell="A1">
      <selection activeCell="E10" sqref="E10"/>
    </sheetView>
  </sheetViews>
  <sheetFormatPr defaultColWidth="9.33203125" defaultRowHeight="12.75"/>
  <cols>
    <col min="1" max="1" width="13.83203125" style="1" customWidth="1"/>
    <col min="2" max="2" width="30.83203125" style="1" customWidth="1"/>
    <col min="3" max="3" width="17.83203125" style="1" customWidth="1"/>
    <col min="4" max="4" width="9.16015625" style="1" customWidth="1"/>
    <col min="5" max="5" width="14.83203125" style="1" customWidth="1"/>
    <col min="6" max="6" width="11" style="1" customWidth="1"/>
    <col min="7" max="7" width="12.16015625" style="1" customWidth="1"/>
    <col min="8" max="16384" width="9.33203125" style="1" customWidth="1"/>
  </cols>
  <sheetData>
    <row r="1" spans="1:6" ht="13.5" thickBot="1">
      <c r="A1" s="2" t="s">
        <v>520</v>
      </c>
      <c r="B1" s="92" t="s">
        <v>762</v>
      </c>
      <c r="E1" s="1" t="s">
        <v>521</v>
      </c>
      <c r="F1" s="3" t="s">
        <v>730</v>
      </c>
    </row>
    <row r="2" spans="1:6" ht="12.75">
      <c r="A2" s="2"/>
      <c r="B2" s="4" t="s">
        <v>729</v>
      </c>
      <c r="F2" s="4"/>
    </row>
    <row r="3" ht="12.75">
      <c r="A3" s="6"/>
    </row>
    <row r="4" ht="12.75">
      <c r="A4" s="2" t="s">
        <v>513</v>
      </c>
    </row>
    <row r="5" ht="13.5" thickBot="1"/>
    <row r="6" spans="1:7" ht="27" thickBot="1">
      <c r="A6" s="19" t="s">
        <v>514</v>
      </c>
      <c r="B6" s="20" t="s">
        <v>515</v>
      </c>
      <c r="C6" s="439" t="s">
        <v>980</v>
      </c>
      <c r="D6" s="22" t="s">
        <v>519</v>
      </c>
      <c r="E6" s="23" t="s">
        <v>522</v>
      </c>
      <c r="F6" s="24" t="s">
        <v>517</v>
      </c>
      <c r="G6" s="25" t="s">
        <v>518</v>
      </c>
    </row>
    <row r="7" spans="1:7" ht="12.75">
      <c r="A7" s="26"/>
      <c r="B7" s="27" t="s">
        <v>523</v>
      </c>
      <c r="C7" s="389" t="s">
        <v>982</v>
      </c>
      <c r="D7" s="28"/>
      <c r="E7" s="29">
        <v>95</v>
      </c>
      <c r="F7" s="28">
        <v>1</v>
      </c>
      <c r="G7" s="30">
        <f>F7*E7</f>
        <v>95</v>
      </c>
    </row>
    <row r="8" spans="1:7" ht="12.75">
      <c r="A8" s="26"/>
      <c r="B8" s="389" t="s">
        <v>944</v>
      </c>
      <c r="C8" s="389" t="s">
        <v>982</v>
      </c>
      <c r="D8" s="28"/>
      <c r="E8" s="29">
        <v>80</v>
      </c>
      <c r="F8" s="28">
        <v>8</v>
      </c>
      <c r="G8" s="30">
        <f>F8*E8</f>
        <v>640</v>
      </c>
    </row>
    <row r="9" spans="1:7" ht="13.5" thickBot="1">
      <c r="A9" s="26"/>
      <c r="B9" s="389" t="s">
        <v>944</v>
      </c>
      <c r="C9" s="389" t="s">
        <v>981</v>
      </c>
      <c r="D9" s="28"/>
      <c r="E9" s="29">
        <v>80</v>
      </c>
      <c r="F9" s="28">
        <v>8</v>
      </c>
      <c r="G9" s="30">
        <f>F9*E9</f>
        <v>640</v>
      </c>
    </row>
    <row r="10" spans="1:7" ht="13.5" thickBot="1">
      <c r="A10" s="34"/>
      <c r="B10" s="35"/>
      <c r="C10" s="36"/>
      <c r="D10" s="37" t="s">
        <v>472</v>
      </c>
      <c r="E10" s="38"/>
      <c r="F10" s="39"/>
      <c r="G10" s="40">
        <f>SUM(G7:G9)</f>
        <v>1375</v>
      </c>
    </row>
    <row r="11" spans="1:7" ht="12.75">
      <c r="A11" s="4"/>
      <c r="B11" s="4"/>
      <c r="C11" s="4"/>
      <c r="D11" s="4"/>
      <c r="E11" s="4"/>
      <c r="F11" s="4"/>
      <c r="G11" s="4"/>
    </row>
  </sheetData>
  <sheetProtection/>
  <printOptions/>
  <pageMargins left="0.75" right="0.75" top="1" bottom="1" header="0.5" footer="0.5"/>
  <pageSetup fitToHeight="1" fitToWidth="1" horizontalDpi="300" verticalDpi="300" orientation="portrait" scale="91" r:id="rId1"/>
</worksheet>
</file>

<file path=xl/worksheets/sheet133.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E8" sqref="E8"/>
    </sheetView>
  </sheetViews>
  <sheetFormatPr defaultColWidth="9.33203125" defaultRowHeight="12.75"/>
  <cols>
    <col min="1" max="1" width="13.83203125" style="0" customWidth="1"/>
    <col min="2" max="2" width="30.83203125" style="0" customWidth="1"/>
    <col min="3" max="3" width="17.83203125" style="0" customWidth="1"/>
    <col min="5" max="5" width="15.5" style="0" customWidth="1"/>
    <col min="7" max="7" width="15.83203125" style="0" customWidth="1"/>
  </cols>
  <sheetData>
    <row r="1" spans="1:8" ht="13.5" thickBot="1">
      <c r="A1" s="2" t="s">
        <v>520</v>
      </c>
      <c r="B1" s="92" t="s">
        <v>762</v>
      </c>
      <c r="C1" s="3"/>
      <c r="D1" s="1"/>
      <c r="E1" s="1" t="s">
        <v>521</v>
      </c>
      <c r="F1" s="92" t="s">
        <v>905</v>
      </c>
      <c r="G1" s="3"/>
      <c r="H1" s="1"/>
    </row>
    <row r="2" spans="1:8" ht="12.75">
      <c r="A2" s="2"/>
      <c r="B2" s="96" t="s">
        <v>66</v>
      </c>
      <c r="C2" s="1"/>
      <c r="D2" s="1"/>
      <c r="E2" s="1"/>
      <c r="F2" s="4"/>
      <c r="G2" s="1"/>
      <c r="H2" s="1"/>
    </row>
    <row r="3" spans="1:8" ht="12.75">
      <c r="A3" s="6"/>
      <c r="B3" s="1"/>
      <c r="C3" s="1"/>
      <c r="D3" s="1"/>
      <c r="E3" s="1"/>
      <c r="F3" s="1"/>
      <c r="G3" s="1"/>
      <c r="H3" s="1"/>
    </row>
    <row r="4" spans="1:8" ht="12.75">
      <c r="A4" s="2" t="s">
        <v>513</v>
      </c>
      <c r="B4" s="1"/>
      <c r="C4" s="1"/>
      <c r="D4" s="1"/>
      <c r="E4" s="1"/>
      <c r="F4" s="1"/>
      <c r="G4" s="1"/>
      <c r="H4" s="1"/>
    </row>
    <row r="5" spans="1:8" ht="13.5" thickBot="1">
      <c r="A5" s="1"/>
      <c r="B5" s="1"/>
      <c r="C5" s="1"/>
      <c r="D5" s="1"/>
      <c r="E5" s="1"/>
      <c r="F5" s="1"/>
      <c r="G5" s="1"/>
      <c r="H5" s="1"/>
    </row>
    <row r="6" spans="1:8" ht="39.75" thickBot="1">
      <c r="A6" s="19" t="s">
        <v>514</v>
      </c>
      <c r="B6" s="20" t="s">
        <v>515</v>
      </c>
      <c r="C6" s="439" t="s">
        <v>980</v>
      </c>
      <c r="D6" s="22" t="s">
        <v>519</v>
      </c>
      <c r="E6" s="23" t="s">
        <v>522</v>
      </c>
      <c r="F6" s="24" t="s">
        <v>517</v>
      </c>
      <c r="G6" s="25" t="s">
        <v>518</v>
      </c>
      <c r="H6" s="1"/>
    </row>
    <row r="7" spans="1:8" ht="13.5" thickBot="1">
      <c r="A7" s="26"/>
      <c r="B7" s="101" t="s">
        <v>646</v>
      </c>
      <c r="C7" s="389" t="s">
        <v>982</v>
      </c>
      <c r="D7" s="28"/>
      <c r="E7" s="29">
        <v>30</v>
      </c>
      <c r="F7" s="28">
        <v>2</v>
      </c>
      <c r="G7" s="30">
        <f>F7*E7</f>
        <v>60</v>
      </c>
      <c r="H7" s="1"/>
    </row>
    <row r="8" spans="1:8" ht="14.25" customHeight="1" thickBot="1">
      <c r="A8" s="34"/>
      <c r="B8" s="35"/>
      <c r="C8" s="36"/>
      <c r="D8" s="97" t="s">
        <v>471</v>
      </c>
      <c r="E8" s="38"/>
      <c r="F8" s="39"/>
      <c r="G8" s="40">
        <f>SUM(G7:G7)</f>
        <v>60</v>
      </c>
      <c r="H8" s="1"/>
    </row>
    <row r="9" spans="1:8" ht="12.75">
      <c r="A9" s="4"/>
      <c r="B9" s="4"/>
      <c r="C9" s="4"/>
      <c r="D9" s="4"/>
      <c r="E9" s="4"/>
      <c r="F9" s="4"/>
      <c r="G9" s="4"/>
      <c r="H9" s="1"/>
    </row>
  </sheetData>
  <sheetProtection/>
  <printOptions/>
  <pageMargins left="0.75" right="0.75" top="1" bottom="1" header="0.5" footer="0.5"/>
  <pageSetup fitToHeight="0" fitToWidth="1" horizontalDpi="600" verticalDpi="600" orientation="portrait" scale="88" r:id="rId1"/>
</worksheet>
</file>

<file path=xl/worksheets/sheet134.xml><?xml version="1.0" encoding="utf-8"?>
<worksheet xmlns="http://schemas.openxmlformats.org/spreadsheetml/2006/main" xmlns:r="http://schemas.openxmlformats.org/officeDocument/2006/relationships">
  <sheetPr>
    <tabColor rgb="FF00B0F0"/>
    <pageSetUpPr fitToPage="1"/>
  </sheetPr>
  <dimension ref="A1:H13"/>
  <sheetViews>
    <sheetView workbookViewId="0" topLeftCell="A1">
      <selection activeCell="C15" sqref="C15"/>
    </sheetView>
  </sheetViews>
  <sheetFormatPr defaultColWidth="9.33203125" defaultRowHeight="12.75"/>
  <cols>
    <col min="1" max="1" width="13.83203125" style="0" customWidth="1"/>
    <col min="2" max="2" width="30.83203125" style="0" customWidth="1"/>
    <col min="3" max="3" width="17.66015625" style="0" customWidth="1"/>
    <col min="5" max="5" width="15.5" style="0" customWidth="1"/>
    <col min="6" max="6" width="11.16015625" style="0" customWidth="1"/>
    <col min="7" max="7" width="21.5" style="0" customWidth="1"/>
  </cols>
  <sheetData>
    <row r="1" spans="1:8" ht="13.5" thickBot="1">
      <c r="A1" s="2" t="s">
        <v>520</v>
      </c>
      <c r="B1" s="92" t="s">
        <v>762</v>
      </c>
      <c r="C1" s="3"/>
      <c r="D1" s="1"/>
      <c r="E1" s="1" t="s">
        <v>521</v>
      </c>
      <c r="F1" s="92" t="s">
        <v>77</v>
      </c>
      <c r="G1" s="4"/>
      <c r="H1" s="1"/>
    </row>
    <row r="2" spans="1:8" ht="12.75">
      <c r="A2" s="2"/>
      <c r="B2" s="96" t="s">
        <v>66</v>
      </c>
      <c r="C2" s="1"/>
      <c r="D2" s="1"/>
      <c r="E2" s="1"/>
      <c r="F2" s="4"/>
      <c r="G2" s="1"/>
      <c r="H2" s="1"/>
    </row>
    <row r="3" spans="1:8" ht="12.75">
      <c r="A3" s="6"/>
      <c r="B3" s="1"/>
      <c r="C3" s="1"/>
      <c r="D3" s="1"/>
      <c r="E3" s="1"/>
      <c r="F3" s="1"/>
      <c r="G3" s="1"/>
      <c r="H3" s="1"/>
    </row>
    <row r="4" spans="1:8" ht="12.75">
      <c r="A4" s="607" t="s">
        <v>1030</v>
      </c>
      <c r="B4" s="1"/>
      <c r="C4" s="1"/>
      <c r="D4" s="1"/>
      <c r="E4" s="1"/>
      <c r="F4" s="1"/>
      <c r="G4" s="1"/>
      <c r="H4" s="1"/>
    </row>
    <row r="5" spans="1:8" ht="13.5" thickBot="1">
      <c r="A5" s="1"/>
      <c r="B5" s="1"/>
      <c r="C5" s="1"/>
      <c r="D5" s="1"/>
      <c r="E5" s="1"/>
      <c r="F5" s="1"/>
      <c r="G5" s="1"/>
      <c r="H5" s="1"/>
    </row>
    <row r="6" spans="1:8" ht="27" thickBot="1">
      <c r="A6" s="114" t="s">
        <v>82</v>
      </c>
      <c r="B6" s="20"/>
      <c r="C6" s="21"/>
      <c r="D6" s="22"/>
      <c r="E6" s="230"/>
      <c r="F6" s="24"/>
      <c r="G6" s="23" t="s">
        <v>83</v>
      </c>
      <c r="H6" s="1"/>
    </row>
    <row r="7" spans="1:8" ht="12.75">
      <c r="A7" s="26" t="s">
        <v>78</v>
      </c>
      <c r="B7" s="27"/>
      <c r="C7" s="28"/>
      <c r="D7" s="28"/>
      <c r="E7" s="231"/>
      <c r="F7" s="28"/>
      <c r="G7" s="29"/>
      <c r="H7" s="1"/>
    </row>
    <row r="8" spans="1:8" ht="12.75">
      <c r="A8" s="26" t="s">
        <v>207</v>
      </c>
      <c r="B8" s="28"/>
      <c r="C8" s="28"/>
      <c r="D8" s="28"/>
      <c r="E8" s="231"/>
      <c r="F8" s="28"/>
      <c r="G8" s="29"/>
      <c r="H8" s="1"/>
    </row>
    <row r="9" spans="1:8" ht="12.75">
      <c r="A9" s="26" t="s">
        <v>79</v>
      </c>
      <c r="B9" s="101"/>
      <c r="C9" s="28"/>
      <c r="D9" s="28"/>
      <c r="E9" s="231"/>
      <c r="F9" s="28"/>
      <c r="G9" s="29"/>
      <c r="H9" s="1"/>
    </row>
    <row r="10" spans="1:8" ht="12.75">
      <c r="A10" s="26" t="s">
        <v>80</v>
      </c>
      <c r="B10" s="28"/>
      <c r="C10" s="28"/>
      <c r="D10" s="28"/>
      <c r="E10" s="231"/>
      <c r="F10" s="28"/>
      <c r="G10" s="29"/>
      <c r="H10" s="1"/>
    </row>
    <row r="11" spans="1:8" ht="13.5" thickBot="1">
      <c r="A11" s="31" t="s">
        <v>81</v>
      </c>
      <c r="B11" s="32"/>
      <c r="C11" s="32"/>
      <c r="D11" s="32"/>
      <c r="E11" s="232"/>
      <c r="F11" s="32"/>
      <c r="G11" s="33"/>
      <c r="H11" s="1"/>
    </row>
    <row r="12" spans="1:8" ht="13.5" thickBot="1">
      <c r="A12" s="34"/>
      <c r="B12" s="35"/>
      <c r="C12" s="36"/>
      <c r="D12" s="97" t="s">
        <v>470</v>
      </c>
      <c r="E12" s="38">
        <f>E7*F7+E8*F8+E9*F9+E10*F10+E11*F11</f>
        <v>0</v>
      </c>
      <c r="F12" s="233" t="s">
        <v>84</v>
      </c>
      <c r="G12" s="40">
        <f>SUM(G7:G11)</f>
        <v>0</v>
      </c>
      <c r="H12" s="1"/>
    </row>
    <row r="13" spans="1:8" ht="12.75">
      <c r="A13" s="4"/>
      <c r="B13" s="4"/>
      <c r="C13" s="4"/>
      <c r="D13" s="4"/>
      <c r="E13" s="4"/>
      <c r="F13" s="4"/>
      <c r="G13" s="4"/>
      <c r="H13" s="1"/>
    </row>
  </sheetData>
  <sheetProtection/>
  <printOptions/>
  <pageMargins left="0.75" right="0.75" top="1" bottom="1" header="0.5" footer="0.5"/>
  <pageSetup fitToHeight="0" fitToWidth="1" horizontalDpi="600" verticalDpi="600" orientation="portrait" scale="83" r:id="rId1"/>
</worksheet>
</file>

<file path=xl/worksheets/sheet135.xml><?xml version="1.0" encoding="utf-8"?>
<worksheet xmlns="http://schemas.openxmlformats.org/spreadsheetml/2006/main" xmlns:r="http://schemas.openxmlformats.org/officeDocument/2006/relationships">
  <sheetPr>
    <tabColor rgb="FF00B0F0"/>
    <pageSetUpPr fitToPage="1"/>
  </sheetPr>
  <dimension ref="A1:G11"/>
  <sheetViews>
    <sheetView workbookViewId="0" topLeftCell="A1">
      <selection activeCell="A4" sqref="A4"/>
    </sheetView>
  </sheetViews>
  <sheetFormatPr defaultColWidth="9.33203125" defaultRowHeight="12.75"/>
  <cols>
    <col min="1" max="1" width="13.83203125" style="1" customWidth="1"/>
    <col min="2" max="2" width="30.83203125" style="1" customWidth="1"/>
    <col min="3" max="3" width="17.83203125" style="1" customWidth="1"/>
    <col min="4" max="4" width="9.16015625" style="1" customWidth="1"/>
    <col min="5" max="5" width="15" style="1" customWidth="1"/>
    <col min="6" max="6" width="12" style="1" customWidth="1"/>
    <col min="7" max="7" width="12.16015625" style="1" customWidth="1"/>
    <col min="8" max="16384" width="9.33203125" style="1" customWidth="1"/>
  </cols>
  <sheetData>
    <row r="1" spans="1:6" ht="13.5" thickBot="1">
      <c r="A1" s="2" t="s">
        <v>520</v>
      </c>
      <c r="B1" s="92" t="s">
        <v>762</v>
      </c>
      <c r="E1" s="1" t="s">
        <v>521</v>
      </c>
      <c r="F1" s="3" t="s">
        <v>99</v>
      </c>
    </row>
    <row r="2" spans="1:6" ht="12.75">
      <c r="A2" s="2"/>
      <c r="B2" s="96" t="s">
        <v>240</v>
      </c>
      <c r="F2" s="4"/>
    </row>
    <row r="3" ht="12.75">
      <c r="A3" s="6"/>
    </row>
    <row r="4" ht="12.75">
      <c r="A4" s="608" t="s">
        <v>1031</v>
      </c>
    </row>
    <row r="5" ht="12.75">
      <c r="A5" s="6"/>
    </row>
    <row r="6" ht="12.75">
      <c r="A6" s="2" t="s">
        <v>513</v>
      </c>
    </row>
    <row r="7" ht="13.5" thickBot="1"/>
    <row r="8" spans="1:7" ht="27" thickBot="1">
      <c r="A8" s="19" t="s">
        <v>514</v>
      </c>
      <c r="B8" s="20" t="s">
        <v>515</v>
      </c>
      <c r="C8" s="439" t="s">
        <v>980</v>
      </c>
      <c r="D8" s="22" t="s">
        <v>519</v>
      </c>
      <c r="E8" s="23" t="s">
        <v>522</v>
      </c>
      <c r="F8" s="24" t="s">
        <v>517</v>
      </c>
      <c r="G8" s="25" t="s">
        <v>518</v>
      </c>
    </row>
    <row r="9" spans="1:7" ht="13.5" thickBot="1">
      <c r="A9" s="26"/>
      <c r="B9" s="28" t="s">
        <v>563</v>
      </c>
      <c r="C9" s="389" t="s">
        <v>981</v>
      </c>
      <c r="D9" s="28"/>
      <c r="E9" s="29">
        <v>45</v>
      </c>
      <c r="F9" s="28">
        <v>10</v>
      </c>
      <c r="G9" s="30">
        <f>F9*E9</f>
        <v>450</v>
      </c>
    </row>
    <row r="10" spans="1:7" ht="13.5" thickBot="1">
      <c r="A10" s="34"/>
      <c r="B10" s="35"/>
      <c r="C10" s="36"/>
      <c r="D10" s="97" t="s">
        <v>469</v>
      </c>
      <c r="E10" s="38"/>
      <c r="F10" s="39"/>
      <c r="G10" s="40">
        <f>SUM(G9:G9)</f>
        <v>450</v>
      </c>
    </row>
    <row r="11" spans="1:7" ht="12.75">
      <c r="A11" s="4"/>
      <c r="B11" s="4"/>
      <c r="C11" s="4"/>
      <c r="D11" s="4"/>
      <c r="E11" s="4"/>
      <c r="F11" s="4"/>
      <c r="G11" s="4"/>
    </row>
  </sheetData>
  <sheetProtection/>
  <printOptions/>
  <pageMargins left="0.75" right="0.75" top="1" bottom="1" header="0.5" footer="0.5"/>
  <pageSetup fitToHeight="0" fitToWidth="1" horizontalDpi="600" verticalDpi="600" orientation="portrait" scale="90" r:id="rId1"/>
</worksheet>
</file>

<file path=xl/worksheets/sheet136.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E8" sqref="E8"/>
    </sheetView>
  </sheetViews>
  <sheetFormatPr defaultColWidth="9.33203125" defaultRowHeight="12.75"/>
  <cols>
    <col min="1" max="1" width="13.83203125" style="0" customWidth="1"/>
    <col min="2" max="2" width="30.83203125" style="0" customWidth="1"/>
    <col min="3" max="3" width="17.83203125" style="0" customWidth="1"/>
    <col min="5" max="5" width="15.5" style="0" customWidth="1"/>
    <col min="6" max="6" width="11.33203125" style="0" customWidth="1"/>
    <col min="7" max="7" width="21.5" style="0" customWidth="1"/>
  </cols>
  <sheetData>
    <row r="1" spans="1:8" ht="13.5" thickBot="1">
      <c r="A1" s="2" t="s">
        <v>520</v>
      </c>
      <c r="B1" s="92" t="s">
        <v>762</v>
      </c>
      <c r="C1" s="3"/>
      <c r="D1" s="1"/>
      <c r="E1" s="1" t="s">
        <v>521</v>
      </c>
      <c r="F1" s="92" t="s">
        <v>106</v>
      </c>
      <c r="G1" s="4"/>
      <c r="H1" s="1"/>
    </row>
    <row r="2" spans="1:8" ht="12.75">
      <c r="A2" s="2"/>
      <c r="B2" s="96" t="s">
        <v>105</v>
      </c>
      <c r="C2" s="1"/>
      <c r="D2" s="1"/>
      <c r="E2" s="1"/>
      <c r="F2" s="4"/>
      <c r="G2" s="1"/>
      <c r="H2" s="1"/>
    </row>
    <row r="3" spans="1:8" ht="12.75">
      <c r="A3" s="6"/>
      <c r="B3" s="1"/>
      <c r="C3" s="1"/>
      <c r="D3" s="1"/>
      <c r="E3" s="1"/>
      <c r="F3" s="1"/>
      <c r="G3" s="1"/>
      <c r="H3" s="1"/>
    </row>
    <row r="4" s="1" customFormat="1" ht="12.75">
      <c r="A4" s="2" t="s">
        <v>513</v>
      </c>
    </row>
    <row r="5" s="1" customFormat="1" ht="13.5" thickBot="1"/>
    <row r="6" spans="1:7" s="1" customFormat="1" ht="27" thickBot="1">
      <c r="A6" s="19" t="s">
        <v>514</v>
      </c>
      <c r="B6" s="20" t="s">
        <v>515</v>
      </c>
      <c r="C6" s="439" t="s">
        <v>980</v>
      </c>
      <c r="D6" s="22" t="s">
        <v>519</v>
      </c>
      <c r="E6" s="23" t="s">
        <v>522</v>
      </c>
      <c r="F6" s="24" t="s">
        <v>517</v>
      </c>
      <c r="G6" s="25" t="s">
        <v>518</v>
      </c>
    </row>
    <row r="7" spans="1:7" s="1" customFormat="1" ht="13.5" thickBot="1">
      <c r="A7" s="26"/>
      <c r="B7" s="27" t="s">
        <v>523</v>
      </c>
      <c r="C7" s="389" t="s">
        <v>982</v>
      </c>
      <c r="D7" s="28"/>
      <c r="E7" s="29">
        <v>95</v>
      </c>
      <c r="F7" s="28">
        <v>2</v>
      </c>
      <c r="G7" s="30">
        <f>F7*E7</f>
        <v>190</v>
      </c>
    </row>
    <row r="8" spans="1:7" s="1" customFormat="1" ht="13.5" thickBot="1">
      <c r="A8" s="34"/>
      <c r="B8" s="35"/>
      <c r="C8" s="36"/>
      <c r="D8" s="97" t="s">
        <v>468</v>
      </c>
      <c r="E8" s="38"/>
      <c r="F8" s="39"/>
      <c r="G8" s="40">
        <f>SUM(G7:G7)</f>
        <v>190</v>
      </c>
    </row>
    <row r="9" spans="1:8" ht="12.75">
      <c r="A9" s="4"/>
      <c r="B9" s="4"/>
      <c r="C9" s="4"/>
      <c r="D9" s="4"/>
      <c r="E9" s="4"/>
      <c r="F9" s="4"/>
      <c r="G9" s="4"/>
      <c r="H9" s="1"/>
    </row>
  </sheetData>
  <sheetProtection/>
  <printOptions/>
  <pageMargins left="0.75" right="0.75" top="1" bottom="1" header="0.5" footer="0.5"/>
  <pageSetup fitToHeight="0" fitToWidth="1" horizontalDpi="600" verticalDpi="600" orientation="portrait" scale="83" r:id="rId1"/>
</worksheet>
</file>

<file path=xl/worksheets/sheet137.xml><?xml version="1.0" encoding="utf-8"?>
<worksheet xmlns="http://schemas.openxmlformats.org/spreadsheetml/2006/main" xmlns:r="http://schemas.openxmlformats.org/officeDocument/2006/relationships">
  <sheetPr>
    <tabColor rgb="FF00B0F0"/>
    <pageSetUpPr fitToPage="1"/>
  </sheetPr>
  <dimension ref="A1:I38"/>
  <sheetViews>
    <sheetView workbookViewId="0" topLeftCell="A22">
      <selection activeCell="B30" sqref="B30"/>
    </sheetView>
  </sheetViews>
  <sheetFormatPr defaultColWidth="9.33203125" defaultRowHeight="12.75"/>
  <cols>
    <col min="1" max="1" width="13.83203125" style="419" customWidth="1"/>
    <col min="2" max="2" width="30.83203125" style="419" customWidth="1"/>
    <col min="3" max="3" width="17.83203125" style="419" customWidth="1"/>
    <col min="4" max="4" width="8.66015625" style="419" customWidth="1"/>
    <col min="5" max="5" width="15.33203125" style="419" customWidth="1"/>
    <col min="6" max="6" width="11.16015625" style="419" customWidth="1"/>
    <col min="7" max="7" width="12.16015625" style="419" customWidth="1"/>
    <col min="8" max="11" width="9.33203125" style="419" customWidth="1"/>
    <col min="12" max="12" width="9.83203125" style="419" customWidth="1"/>
    <col min="13" max="16384" width="9.33203125" style="419" customWidth="1"/>
  </cols>
  <sheetData>
    <row r="1" spans="1:6" ht="13.5" thickBot="1">
      <c r="A1" s="418" t="s">
        <v>520</v>
      </c>
      <c r="B1" s="242" t="s">
        <v>762</v>
      </c>
      <c r="E1" s="419" t="s">
        <v>521</v>
      </c>
      <c r="F1" s="242" t="s">
        <v>922</v>
      </c>
    </row>
    <row r="2" spans="1:6" ht="12.75">
      <c r="A2" s="418"/>
      <c r="B2" s="380" t="s">
        <v>923</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G18</f>
        <v>1227.5</v>
      </c>
      <c r="F6" s="422"/>
      <c r="G6" s="424">
        <f>E6*D6</f>
        <v>1227.5</v>
      </c>
    </row>
    <row r="7" spans="1:7" ht="13.5" thickBot="1">
      <c r="A7" s="425"/>
      <c r="B7" s="426" t="s">
        <v>527</v>
      </c>
      <c r="C7" s="426"/>
      <c r="D7" s="426">
        <v>1</v>
      </c>
      <c r="E7" s="427">
        <f>G30</f>
        <v>295</v>
      </c>
      <c r="F7" s="426"/>
      <c r="G7" s="428">
        <f>E7*D7</f>
        <v>295</v>
      </c>
    </row>
    <row r="8" spans="1:7" ht="13.5" thickBot="1">
      <c r="A8" s="392"/>
      <c r="B8" s="393"/>
      <c r="C8" s="394"/>
      <c r="D8" s="429" t="s">
        <v>924</v>
      </c>
      <c r="E8" s="430"/>
      <c r="F8" s="431"/>
      <c r="G8" s="432">
        <f>G6+G7</f>
        <v>1522.5</v>
      </c>
    </row>
    <row r="9" spans="1:7" ht="12.75">
      <c r="A9" s="433"/>
      <c r="B9" s="433"/>
      <c r="C9" s="434"/>
      <c r="D9" s="435"/>
      <c r="E9" s="436"/>
      <c r="F9" s="433"/>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2"/>
      <c r="B13" s="443" t="s">
        <v>523</v>
      </c>
      <c r="C13" s="389" t="s">
        <v>982</v>
      </c>
      <c r="D13" s="389"/>
      <c r="E13" s="390">
        <v>95</v>
      </c>
      <c r="F13" s="389">
        <v>0.5</v>
      </c>
      <c r="G13" s="444">
        <f>E13*F13</f>
        <v>47.5</v>
      </c>
    </row>
    <row r="14" spans="1:7" ht="12.75">
      <c r="A14" s="445"/>
      <c r="B14" s="389" t="s">
        <v>925</v>
      </c>
      <c r="C14" s="389" t="s">
        <v>982</v>
      </c>
      <c r="D14" s="389"/>
      <c r="E14" s="390">
        <v>80</v>
      </c>
      <c r="F14" s="389">
        <v>1</v>
      </c>
      <c r="G14" s="446">
        <f>F14*E14</f>
        <v>80</v>
      </c>
    </row>
    <row r="15" spans="1:7" ht="12.75">
      <c r="A15" s="445"/>
      <c r="B15" s="389" t="s">
        <v>233</v>
      </c>
      <c r="C15" s="389" t="s">
        <v>981</v>
      </c>
      <c r="D15" s="389"/>
      <c r="E15" s="390">
        <v>55</v>
      </c>
      <c r="F15" s="389">
        <v>10</v>
      </c>
      <c r="G15" s="446">
        <f>F15*E15</f>
        <v>550</v>
      </c>
    </row>
    <row r="16" spans="1:7" ht="12.75">
      <c r="A16" s="447"/>
      <c r="B16" s="448" t="s">
        <v>563</v>
      </c>
      <c r="C16" s="448" t="s">
        <v>981</v>
      </c>
      <c r="D16" s="389"/>
      <c r="E16" s="390">
        <v>45</v>
      </c>
      <c r="F16" s="389">
        <v>10</v>
      </c>
      <c r="G16" s="446">
        <f>E16*F16</f>
        <v>450</v>
      </c>
    </row>
    <row r="17" spans="1:7" ht="13.5" thickBot="1">
      <c r="A17" s="449"/>
      <c r="B17" s="450" t="s">
        <v>271</v>
      </c>
      <c r="C17" s="426" t="s">
        <v>981</v>
      </c>
      <c r="D17" s="380"/>
      <c r="E17" s="390">
        <v>65</v>
      </c>
      <c r="F17" s="450">
        <v>10</v>
      </c>
      <c r="G17" s="451">
        <f>E17*F17</f>
        <v>650</v>
      </c>
    </row>
    <row r="18" spans="1:7" ht="13.5" thickBot="1">
      <c r="A18" s="392"/>
      <c r="B18" s="394"/>
      <c r="C18" s="393"/>
      <c r="D18" s="429" t="s">
        <v>926</v>
      </c>
      <c r="E18" s="395"/>
      <c r="F18" s="452" t="s">
        <v>564</v>
      </c>
      <c r="G18" s="453">
        <f>SUM(G13+G14+G16+G17)</f>
        <v>1227.5</v>
      </c>
    </row>
    <row r="19" spans="1:7" ht="12.75">
      <c r="A19" s="380" t="s">
        <v>940</v>
      </c>
      <c r="B19" s="380"/>
      <c r="C19" s="380"/>
      <c r="D19" s="380"/>
      <c r="E19" s="380"/>
      <c r="F19" s="380"/>
      <c r="G19" s="380"/>
    </row>
    <row r="20" spans="1:7" ht="12.75">
      <c r="A20" s="454" t="s">
        <v>927</v>
      </c>
      <c r="B20" s="454"/>
      <c r="C20" s="454"/>
      <c r="D20" s="454"/>
      <c r="E20" s="380"/>
      <c r="F20" s="380"/>
      <c r="G20" s="380"/>
    </row>
    <row r="21" spans="1:7" ht="12.75">
      <c r="A21" s="380"/>
      <c r="B21" s="380"/>
      <c r="C21" s="380"/>
      <c r="D21" s="380"/>
      <c r="E21" s="380"/>
      <c r="F21" s="380"/>
      <c r="G21" s="380"/>
    </row>
    <row r="22" spans="1:7" ht="12.75">
      <c r="A22" s="380" t="s">
        <v>525</v>
      </c>
      <c r="B22" s="380"/>
      <c r="C22" s="380"/>
      <c r="D22" s="380"/>
      <c r="E22" s="380"/>
      <c r="F22" s="380"/>
      <c r="G22" s="380"/>
    </row>
    <row r="23" spans="1:7" ht="13.5" thickBot="1">
      <c r="A23" s="380"/>
      <c r="B23" s="380"/>
      <c r="C23" s="380"/>
      <c r="D23" s="380"/>
      <c r="E23" s="380"/>
      <c r="F23" s="380"/>
      <c r="G23" s="380"/>
    </row>
    <row r="24" spans="1:9" ht="26.25">
      <c r="A24" s="455" t="s">
        <v>526</v>
      </c>
      <c r="B24" s="456" t="s">
        <v>527</v>
      </c>
      <c r="C24" s="457" t="s">
        <v>528</v>
      </c>
      <c r="D24" s="458" t="s">
        <v>529</v>
      </c>
      <c r="E24" s="459" t="s">
        <v>530</v>
      </c>
      <c r="F24" s="262" t="s">
        <v>531</v>
      </c>
      <c r="G24" s="460" t="s">
        <v>532</v>
      </c>
      <c r="H24" s="380"/>
      <c r="I24" s="380"/>
    </row>
    <row r="25" spans="1:7" ht="12.75">
      <c r="A25" s="289" t="s">
        <v>204</v>
      </c>
      <c r="B25" s="461"/>
      <c r="C25" s="389"/>
      <c r="D25" s="389">
        <v>1</v>
      </c>
      <c r="E25" s="389"/>
      <c r="F25" s="390">
        <v>105</v>
      </c>
      <c r="G25" s="446">
        <f>D25*F25</f>
        <v>105</v>
      </c>
    </row>
    <row r="26" spans="1:7" ht="12.75">
      <c r="A26" s="507" t="s">
        <v>205</v>
      </c>
      <c r="B26" s="462"/>
      <c r="C26" s="389"/>
      <c r="D26" s="389">
        <v>1</v>
      </c>
      <c r="E26" s="389"/>
      <c r="F26" s="390">
        <v>10</v>
      </c>
      <c r="G26" s="446">
        <f>D26*F26</f>
        <v>10</v>
      </c>
    </row>
    <row r="27" spans="1:7" ht="12.75">
      <c r="A27" s="286" t="s">
        <v>206</v>
      </c>
      <c r="B27" s="461"/>
      <c r="C27" s="389"/>
      <c r="D27" s="389">
        <v>1</v>
      </c>
      <c r="E27" s="389"/>
      <c r="F27" s="390">
        <v>55</v>
      </c>
      <c r="G27" s="391">
        <f>D27*F27</f>
        <v>55</v>
      </c>
    </row>
    <row r="28" spans="1:7" ht="12.75">
      <c r="A28" s="387" t="s">
        <v>112</v>
      </c>
      <c r="B28" s="388"/>
      <c r="C28" s="389"/>
      <c r="D28" s="389">
        <v>1</v>
      </c>
      <c r="E28" s="389"/>
      <c r="F28" s="390">
        <v>25</v>
      </c>
      <c r="G28" s="391">
        <f>D28*F28</f>
        <v>25</v>
      </c>
    </row>
    <row r="29" spans="1:7" ht="13.5" thickBot="1">
      <c r="A29" s="387" t="s">
        <v>931</v>
      </c>
      <c r="B29" s="388"/>
      <c r="C29" s="389"/>
      <c r="D29" s="389">
        <v>1</v>
      </c>
      <c r="E29" s="389"/>
      <c r="F29" s="390">
        <v>100</v>
      </c>
      <c r="G29" s="391">
        <f>D29*F29</f>
        <v>100</v>
      </c>
    </row>
    <row r="30" spans="1:7" s="504" customFormat="1" ht="13.5" thickBot="1">
      <c r="A30" s="609"/>
      <c r="B30" s="610"/>
      <c r="C30" s="611"/>
      <c r="D30" s="610"/>
      <c r="E30" s="612" t="s">
        <v>928</v>
      </c>
      <c r="F30" s="613"/>
      <c r="G30" s="614">
        <f>SUM(G25:G29)</f>
        <v>295</v>
      </c>
    </row>
    <row r="31" spans="1:7" s="504" customFormat="1" ht="12.75">
      <c r="A31" s="433"/>
      <c r="B31" s="433"/>
      <c r="C31" s="434"/>
      <c r="D31" s="433"/>
      <c r="E31" s="435"/>
      <c r="F31" s="615"/>
      <c r="G31" s="616"/>
    </row>
    <row r="32" spans="1:7" s="504" customFormat="1" ht="12.75">
      <c r="A32" s="289" t="s">
        <v>932</v>
      </c>
      <c r="B32" s="461"/>
      <c r="C32" s="389"/>
      <c r="D32" s="389">
        <v>1</v>
      </c>
      <c r="E32" s="389"/>
      <c r="F32" s="390"/>
      <c r="G32" s="546">
        <v>2440</v>
      </c>
    </row>
    <row r="33" ht="12.75">
      <c r="A33" s="419" t="s">
        <v>933</v>
      </c>
    </row>
    <row r="34" ht="12.75">
      <c r="A34" t="s">
        <v>1032</v>
      </c>
    </row>
    <row r="35" ht="12.75">
      <c r="A35" s="419" t="s">
        <v>934</v>
      </c>
    </row>
    <row r="36" ht="12.75">
      <c r="A36" t="s">
        <v>1033</v>
      </c>
    </row>
    <row r="37" ht="12.75">
      <c r="A37" t="s">
        <v>1034</v>
      </c>
    </row>
    <row r="38" ht="12.75">
      <c r="A38" t="s">
        <v>1035</v>
      </c>
    </row>
  </sheetData>
  <sheetProtection/>
  <printOptions/>
  <pageMargins left="0.7" right="0.7" top="0.75" bottom="0.75" header="0.3" footer="0.3"/>
  <pageSetup fitToHeight="0" fitToWidth="1" horizontalDpi="600" verticalDpi="600" orientation="portrait" scale="92" r:id="rId1"/>
</worksheet>
</file>

<file path=xl/worksheets/sheet138.xml><?xml version="1.0" encoding="utf-8"?>
<worksheet xmlns="http://schemas.openxmlformats.org/spreadsheetml/2006/main" xmlns:r="http://schemas.openxmlformats.org/officeDocument/2006/relationships">
  <sheetPr>
    <tabColor rgb="FF00B0F0"/>
    <pageSetUpPr fitToPage="1"/>
  </sheetPr>
  <dimension ref="A1:G23"/>
  <sheetViews>
    <sheetView workbookViewId="0" topLeftCell="A16">
      <selection activeCell="B26" sqref="B26"/>
    </sheetView>
  </sheetViews>
  <sheetFormatPr defaultColWidth="9.33203125" defaultRowHeight="12.75"/>
  <cols>
    <col min="1" max="1" width="13.83203125" style="1" customWidth="1"/>
    <col min="2" max="2" width="36.33203125" style="1" customWidth="1"/>
    <col min="3" max="3" width="17.83203125" style="1" customWidth="1"/>
    <col min="4" max="4" width="7.66015625" style="1" customWidth="1"/>
    <col min="5" max="5" width="17.5" style="1" customWidth="1"/>
    <col min="6" max="6" width="11" style="1" customWidth="1"/>
    <col min="7" max="7" width="12.16015625" style="1" customWidth="1"/>
    <col min="8" max="16384" width="9.33203125" style="1" customWidth="1"/>
  </cols>
  <sheetData>
    <row r="1" spans="1:6" ht="13.5" thickBot="1">
      <c r="A1" s="2" t="s">
        <v>520</v>
      </c>
      <c r="B1" s="3" t="s">
        <v>901</v>
      </c>
      <c r="E1" s="1" t="s">
        <v>521</v>
      </c>
      <c r="F1" s="3" t="s">
        <v>837</v>
      </c>
    </row>
    <row r="2" spans="1:6" ht="12.75">
      <c r="A2" s="2"/>
      <c r="B2" s="96" t="s">
        <v>67</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137.5</v>
      </c>
      <c r="F6" s="58"/>
      <c r="G6" s="62">
        <f>E6*D6</f>
        <v>137.5</v>
      </c>
    </row>
    <row r="7" spans="1:7" ht="13.5" thickBot="1">
      <c r="A7" s="73"/>
      <c r="B7" s="32" t="s">
        <v>527</v>
      </c>
      <c r="C7" s="32"/>
      <c r="D7" s="32">
        <v>1</v>
      </c>
      <c r="E7" s="74">
        <f>G23</f>
        <v>136</v>
      </c>
      <c r="F7" s="32"/>
      <c r="G7" s="180">
        <f>E7*D7</f>
        <v>136</v>
      </c>
    </row>
    <row r="8" spans="1:7" ht="13.5" thickBot="1">
      <c r="A8" s="34"/>
      <c r="B8" s="35"/>
      <c r="C8" s="36"/>
      <c r="D8" s="37" t="s">
        <v>473</v>
      </c>
      <c r="E8" s="253"/>
      <c r="F8" s="252"/>
      <c r="G8" s="123">
        <f>G6+G7</f>
        <v>273.5</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2.5</v>
      </c>
      <c r="G13" s="30">
        <f>F13*E13</f>
        <v>137.5</v>
      </c>
    </row>
    <row r="14" spans="1:7" ht="13.5" thickBot="1">
      <c r="A14" s="34"/>
      <c r="B14" s="35"/>
      <c r="C14" s="36"/>
      <c r="D14" s="37" t="s">
        <v>474</v>
      </c>
      <c r="E14" s="38"/>
      <c r="F14" s="39" t="s">
        <v>564</v>
      </c>
      <c r="G14" s="40">
        <f>SUM(G13:G13)</f>
        <v>137.5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2.75">
      <c r="A19" s="44" t="s">
        <v>121</v>
      </c>
      <c r="B19" s="45"/>
      <c r="C19" s="28"/>
      <c r="D19" s="28">
        <v>1</v>
      </c>
      <c r="E19" s="28"/>
      <c r="F19" s="29">
        <v>55</v>
      </c>
      <c r="G19" s="46">
        <f>D19*F19</f>
        <v>55</v>
      </c>
    </row>
    <row r="20" spans="1:7" ht="12.75">
      <c r="A20" s="95" t="s">
        <v>107</v>
      </c>
      <c r="B20" s="45"/>
      <c r="C20" s="28"/>
      <c r="D20" s="28">
        <v>1</v>
      </c>
      <c r="E20" s="28"/>
      <c r="F20" s="29">
        <v>20</v>
      </c>
      <c r="G20" s="46">
        <f>D20*F20</f>
        <v>20</v>
      </c>
    </row>
    <row r="21" spans="1:7" ht="12.75">
      <c r="A21" s="162" t="s">
        <v>208</v>
      </c>
      <c r="B21" s="163"/>
      <c r="C21" s="150"/>
      <c r="D21" s="150">
        <v>2</v>
      </c>
      <c r="E21" s="150"/>
      <c r="F21" s="151">
        <v>10</v>
      </c>
      <c r="G21" s="164">
        <f>D21*F21</f>
        <v>20</v>
      </c>
    </row>
    <row r="22" spans="1:7" ht="13.5" thickBot="1">
      <c r="A22" s="165" t="s">
        <v>127</v>
      </c>
      <c r="B22" s="125"/>
      <c r="C22" s="138"/>
      <c r="D22" s="138">
        <v>1</v>
      </c>
      <c r="E22" s="138"/>
      <c r="F22" s="29">
        <v>41</v>
      </c>
      <c r="G22" s="203">
        <f>D22*F22</f>
        <v>41</v>
      </c>
    </row>
    <row r="23" spans="1:7" ht="13.5" thickBot="1">
      <c r="A23" s="153"/>
      <c r="B23" s="155"/>
      <c r="C23" s="154"/>
      <c r="D23" s="155"/>
      <c r="E23" s="156" t="s">
        <v>325</v>
      </c>
      <c r="F23" s="166"/>
      <c r="G23" s="200">
        <f>SUM(G19:G22)</f>
        <v>136</v>
      </c>
    </row>
  </sheetData>
  <sheetProtection/>
  <printOptions/>
  <pageMargins left="0.75" right="0.75" top="1" bottom="1" header="0.5" footer="0.5"/>
  <pageSetup fitToHeight="1" fitToWidth="1" horizontalDpi="300" verticalDpi="300" orientation="portrait" scale="85" r:id="rId1"/>
</worksheet>
</file>

<file path=xl/worksheets/sheet139.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
      <selection activeCell="C26" sqref="C26"/>
    </sheetView>
  </sheetViews>
  <sheetFormatPr defaultColWidth="9.33203125" defaultRowHeight="12.75"/>
  <cols>
    <col min="1" max="1" width="13.83203125" style="1" customWidth="1"/>
    <col min="2" max="2" width="36.66015625" style="1" customWidth="1"/>
    <col min="3" max="3" width="17.66015625" style="1" customWidth="1"/>
    <col min="4" max="4" width="8.83203125" style="1" customWidth="1"/>
    <col min="5" max="5" width="15" style="1" customWidth="1"/>
    <col min="6" max="6" width="11" style="1" customWidth="1"/>
    <col min="7" max="7" width="12.16015625" style="1" customWidth="1"/>
    <col min="8" max="16384" width="9.33203125" style="1" customWidth="1"/>
  </cols>
  <sheetData>
    <row r="1" spans="1:6" ht="13.5" thickBot="1">
      <c r="A1" s="2" t="s">
        <v>520</v>
      </c>
      <c r="B1" s="92" t="s">
        <v>901</v>
      </c>
      <c r="E1" s="1" t="s">
        <v>521</v>
      </c>
      <c r="F1" s="92" t="s">
        <v>913</v>
      </c>
    </row>
    <row r="2" spans="1:6" ht="12.75">
      <c r="A2" s="2"/>
      <c r="B2" s="96" t="s">
        <v>912</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55</v>
      </c>
      <c r="F6" s="58"/>
      <c r="G6" s="62">
        <f>E6*D6</f>
        <v>55</v>
      </c>
    </row>
    <row r="7" spans="1:7" ht="13.5" thickBot="1">
      <c r="A7" s="70"/>
      <c r="B7" s="28" t="s">
        <v>527</v>
      </c>
      <c r="C7" s="28"/>
      <c r="D7" s="28">
        <v>1</v>
      </c>
      <c r="E7" s="66">
        <f>G19</f>
        <v>20</v>
      </c>
      <c r="F7" s="28"/>
      <c r="G7" s="46">
        <f>G20</f>
        <v>20</v>
      </c>
    </row>
    <row r="8" spans="1:7" ht="13.5" thickBot="1">
      <c r="A8" s="34"/>
      <c r="B8" s="35"/>
      <c r="C8" s="36"/>
      <c r="D8" s="37" t="s">
        <v>475</v>
      </c>
      <c r="E8" s="38"/>
      <c r="F8" s="32"/>
      <c r="G8" s="108">
        <f>G6+G7</f>
        <v>75</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1</v>
      </c>
      <c r="G13" s="30">
        <f>F13*E13</f>
        <v>55</v>
      </c>
    </row>
    <row r="14" spans="1:7" ht="13.5" thickBot="1">
      <c r="A14" s="34"/>
      <c r="B14" s="35"/>
      <c r="C14" s="36"/>
      <c r="D14" s="37" t="s">
        <v>476</v>
      </c>
      <c r="E14" s="38"/>
      <c r="F14" s="39" t="s">
        <v>564</v>
      </c>
      <c r="G14" s="40">
        <f>SUM(G13:G13)</f>
        <v>55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3.5" thickBot="1">
      <c r="A19" s="95" t="s">
        <v>107</v>
      </c>
      <c r="B19" s="45"/>
      <c r="C19" s="28"/>
      <c r="D19" s="28">
        <v>1</v>
      </c>
      <c r="E19" s="28"/>
      <c r="F19" s="29">
        <v>20</v>
      </c>
      <c r="G19" s="46">
        <f>D19*F19</f>
        <v>20</v>
      </c>
    </row>
    <row r="20" spans="1:7" ht="13.5" thickBot="1">
      <c r="A20" s="34"/>
      <c r="B20" s="36"/>
      <c r="C20" s="35"/>
      <c r="D20" s="36"/>
      <c r="E20" s="37" t="s">
        <v>477</v>
      </c>
      <c r="F20" s="38"/>
      <c r="G20" s="100">
        <f>SUM(G19:G19)</f>
        <v>20</v>
      </c>
    </row>
  </sheetData>
  <sheetProtection/>
  <printOptions/>
  <pageMargins left="0.75" right="0.75" top="1" bottom="1" header="0.5" footer="0.5"/>
  <pageSetup fitToHeight="0" fitToWidth="1" horizontalDpi="600" verticalDpi="600" orientation="portrait" scale="86"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G21"/>
  <sheetViews>
    <sheetView workbookViewId="0" topLeftCell="A1">
      <selection activeCell="F20" sqref="F2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 style="419" customWidth="1"/>
    <col min="6" max="7" width="12.16015625" style="419" customWidth="1"/>
    <col min="8" max="16384" width="9.33203125" style="419" customWidth="1"/>
  </cols>
  <sheetData>
    <row r="1" spans="1:6" ht="13.5" thickBot="1">
      <c r="A1" s="418" t="s">
        <v>520</v>
      </c>
      <c r="B1" s="242" t="s">
        <v>641</v>
      </c>
      <c r="E1" s="419" t="s">
        <v>521</v>
      </c>
      <c r="F1" s="242" t="s">
        <v>600</v>
      </c>
    </row>
    <row r="2" spans="1:6" ht="12.75">
      <c r="A2" s="418"/>
      <c r="B2" s="380" t="s">
        <v>31</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180</v>
      </c>
      <c r="F6" s="422"/>
      <c r="G6" s="424">
        <f>E6*D6</f>
        <v>180</v>
      </c>
    </row>
    <row r="7" spans="1:7" ht="13.5" thickBot="1">
      <c r="A7" s="425"/>
      <c r="B7" s="426" t="s">
        <v>527</v>
      </c>
      <c r="C7" s="426"/>
      <c r="D7" s="426">
        <v>1</v>
      </c>
      <c r="E7" s="427">
        <f>G21</f>
        <v>225</v>
      </c>
      <c r="F7" s="426"/>
      <c r="G7" s="428">
        <f>E7*D7</f>
        <v>225</v>
      </c>
    </row>
    <row r="8" spans="1:7" ht="13.5" thickBot="1">
      <c r="A8" s="527"/>
      <c r="B8" s="394"/>
      <c r="C8" s="528" t="s">
        <v>159</v>
      </c>
      <c r="D8" s="394"/>
      <c r="E8" s="394"/>
      <c r="F8" s="394"/>
      <c r="G8" s="544">
        <f>G6+G7</f>
        <v>405</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563</v>
      </c>
      <c r="C13" s="389" t="s">
        <v>981</v>
      </c>
      <c r="D13" s="389"/>
      <c r="E13" s="390">
        <v>45</v>
      </c>
      <c r="F13" s="389">
        <v>4</v>
      </c>
      <c r="G13" s="446">
        <f>F13*E13</f>
        <v>180</v>
      </c>
    </row>
    <row r="14" spans="1:7" ht="13.5" thickBot="1">
      <c r="A14" s="392"/>
      <c r="B14" s="394"/>
      <c r="C14" s="393"/>
      <c r="D14" s="429" t="s">
        <v>332</v>
      </c>
      <c r="E14" s="395"/>
      <c r="F14" s="452" t="s">
        <v>564</v>
      </c>
      <c r="G14" s="453">
        <f>SUM(G13:G13)</f>
        <v>180</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27" thickBot="1">
      <c r="A18" s="381" t="s">
        <v>526</v>
      </c>
      <c r="B18" s="382" t="s">
        <v>527</v>
      </c>
      <c r="C18" s="383" t="s">
        <v>528</v>
      </c>
      <c r="D18" s="384" t="s">
        <v>529</v>
      </c>
      <c r="E18" s="385" t="s">
        <v>828</v>
      </c>
      <c r="F18" s="43" t="s">
        <v>826</v>
      </c>
      <c r="G18" s="386" t="s">
        <v>827</v>
      </c>
    </row>
    <row r="19" spans="1:7" ht="12.75">
      <c r="A19" s="387" t="s">
        <v>117</v>
      </c>
      <c r="B19" s="388"/>
      <c r="C19" s="389"/>
      <c r="D19" s="389">
        <v>1</v>
      </c>
      <c r="E19" s="389"/>
      <c r="F19" s="390">
        <v>125</v>
      </c>
      <c r="G19" s="391">
        <f>D19*F19</f>
        <v>125</v>
      </c>
    </row>
    <row r="20" spans="1:7" ht="13.5" thickBot="1">
      <c r="A20" s="387" t="s">
        <v>110</v>
      </c>
      <c r="B20" s="388"/>
      <c r="C20" s="389"/>
      <c r="D20" s="389">
        <v>20</v>
      </c>
      <c r="E20" s="389"/>
      <c r="F20" s="390">
        <v>5</v>
      </c>
      <c r="G20" s="391">
        <f>D20*F20</f>
        <v>100</v>
      </c>
    </row>
    <row r="21" spans="1:7" ht="13.5" thickBot="1">
      <c r="A21" s="392"/>
      <c r="B21" s="393"/>
      <c r="C21" s="394"/>
      <c r="D21" s="393"/>
      <c r="E21" s="429" t="s">
        <v>361</v>
      </c>
      <c r="F21" s="395"/>
      <c r="G21" s="396">
        <f>SUM(G19:G20)</f>
        <v>225</v>
      </c>
    </row>
  </sheetData>
  <sheetProtection/>
  <printOptions/>
  <pageMargins left="0.75" right="0.75" top="1" bottom="1" header="0.5" footer="0.5"/>
  <pageSetup fitToHeight="1" fitToWidth="1" horizontalDpi="300" verticalDpi="300" orientation="portrait" scale="91" r:id="rId1"/>
</worksheet>
</file>

<file path=xl/worksheets/sheet140.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3">
      <selection activeCell="E14" sqref="E14"/>
    </sheetView>
  </sheetViews>
  <sheetFormatPr defaultColWidth="9.33203125" defaultRowHeight="12.75"/>
  <cols>
    <col min="1" max="1" width="13.83203125" style="1" customWidth="1"/>
    <col min="2" max="2" width="35.83203125" style="1" customWidth="1"/>
    <col min="3" max="3" width="17.83203125" style="1" customWidth="1"/>
    <col min="4" max="4" width="9.33203125" style="1" customWidth="1"/>
    <col min="5" max="5" width="14" style="1" customWidth="1"/>
    <col min="6" max="6" width="11" style="1" customWidth="1"/>
    <col min="7" max="7" width="12.16015625" style="1" customWidth="1"/>
    <col min="8" max="16384" width="9.33203125" style="1" customWidth="1"/>
  </cols>
  <sheetData>
    <row r="1" spans="1:6" ht="13.5" thickBot="1">
      <c r="A1" s="2" t="s">
        <v>520</v>
      </c>
      <c r="B1" s="92" t="s">
        <v>901</v>
      </c>
      <c r="E1" s="1" t="s">
        <v>521</v>
      </c>
      <c r="F1" s="92" t="s">
        <v>911</v>
      </c>
    </row>
    <row r="2" spans="1:6" ht="12.75">
      <c r="A2" s="2"/>
      <c r="B2" s="96" t="s">
        <v>914</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55</v>
      </c>
      <c r="F6" s="58"/>
      <c r="G6" s="62">
        <f>E6*D6</f>
        <v>55</v>
      </c>
    </row>
    <row r="7" spans="1:7" ht="13.5" thickBot="1">
      <c r="A7" s="70"/>
      <c r="B7" s="150" t="s">
        <v>527</v>
      </c>
      <c r="C7" s="150"/>
      <c r="D7" s="150">
        <v>1</v>
      </c>
      <c r="E7" s="182">
        <f>G19</f>
        <v>20</v>
      </c>
      <c r="F7" s="212"/>
      <c r="G7" s="214">
        <f>E7*D7</f>
        <v>20</v>
      </c>
    </row>
    <row r="8" spans="1:7" ht="13.5" thickBot="1">
      <c r="A8" s="34"/>
      <c r="B8" s="35"/>
      <c r="C8" s="36"/>
      <c r="D8" s="37" t="s">
        <v>478</v>
      </c>
      <c r="E8" s="253"/>
      <c r="F8" s="252"/>
      <c r="G8" s="113">
        <f>G6+G7</f>
        <v>75</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1</v>
      </c>
      <c r="G13" s="30">
        <f>F13*E13</f>
        <v>55</v>
      </c>
    </row>
    <row r="14" spans="1:7" ht="13.5" thickBot="1">
      <c r="A14" s="34"/>
      <c r="B14" s="35"/>
      <c r="C14" s="36"/>
      <c r="D14" s="37" t="s">
        <v>478</v>
      </c>
      <c r="E14" s="38"/>
      <c r="F14" s="39" t="s">
        <v>564</v>
      </c>
      <c r="G14" s="40">
        <f>SUM(G13:G13)</f>
        <v>55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3.5" thickBot="1">
      <c r="A19" s="95" t="s">
        <v>107</v>
      </c>
      <c r="B19" s="45"/>
      <c r="C19" s="28"/>
      <c r="D19" s="116">
        <v>1</v>
      </c>
      <c r="E19" s="116"/>
      <c r="F19" s="121">
        <v>20</v>
      </c>
      <c r="G19" s="118">
        <f>D19*F19</f>
        <v>20</v>
      </c>
    </row>
    <row r="20" spans="1:7" ht="13.5" thickBot="1">
      <c r="A20" s="34"/>
      <c r="B20" s="35"/>
      <c r="C20" s="36"/>
      <c r="D20" s="37" t="s">
        <v>479</v>
      </c>
      <c r="E20" s="253"/>
      <c r="F20" s="38"/>
      <c r="G20" s="272">
        <f>SUM(G19)</f>
        <v>20</v>
      </c>
    </row>
  </sheetData>
  <sheetProtection/>
  <printOptions/>
  <pageMargins left="0.75" right="0.75" top="1" bottom="1" header="0.5" footer="0.5"/>
  <pageSetup fitToHeight="0" fitToWidth="1" horizontalDpi="600" verticalDpi="600" orientation="portrait" scale="87" r:id="rId1"/>
</worksheet>
</file>

<file path=xl/worksheets/sheet141.xml><?xml version="1.0" encoding="utf-8"?>
<worksheet xmlns="http://schemas.openxmlformats.org/spreadsheetml/2006/main" xmlns:r="http://schemas.openxmlformats.org/officeDocument/2006/relationships">
  <sheetPr>
    <tabColor rgb="FF00B0F0"/>
    <pageSetUpPr fitToPage="1"/>
  </sheetPr>
  <dimension ref="A1:G22"/>
  <sheetViews>
    <sheetView workbookViewId="0" topLeftCell="A13">
      <selection activeCell="B25" sqref="B25"/>
    </sheetView>
  </sheetViews>
  <sheetFormatPr defaultColWidth="9.33203125" defaultRowHeight="12.75"/>
  <cols>
    <col min="1" max="1" width="13.83203125" style="419" customWidth="1"/>
    <col min="2" max="2" width="30.83203125" style="419" customWidth="1"/>
    <col min="3" max="3" width="17.83203125" style="419" customWidth="1"/>
    <col min="4" max="4" width="8.66015625" style="419" customWidth="1"/>
    <col min="5" max="5" width="14.66015625" style="419" customWidth="1"/>
    <col min="6" max="6" width="11" style="419" customWidth="1"/>
    <col min="7" max="7" width="12.16015625" style="419" customWidth="1"/>
    <col min="8" max="16384" width="9.33203125" style="419" customWidth="1"/>
  </cols>
  <sheetData>
    <row r="1" spans="1:6" ht="13.5" thickBot="1">
      <c r="A1" s="418" t="s">
        <v>520</v>
      </c>
      <c r="B1" s="242" t="s">
        <v>901</v>
      </c>
      <c r="E1" s="419" t="s">
        <v>521</v>
      </c>
      <c r="F1" s="242" t="s">
        <v>731</v>
      </c>
    </row>
    <row r="2" spans="1:6" ht="12.75">
      <c r="A2" s="418"/>
      <c r="B2" s="380" t="s">
        <v>902</v>
      </c>
      <c r="F2" s="380"/>
    </row>
    <row r="3" spans="1:6" ht="13.5" thickBot="1">
      <c r="A3" s="418"/>
      <c r="B3" s="380"/>
      <c r="F3" s="38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55</v>
      </c>
      <c r="F6" s="422"/>
      <c r="G6" s="424">
        <f>E6*D6</f>
        <v>55</v>
      </c>
    </row>
    <row r="7" spans="1:7" ht="13.5" thickBot="1">
      <c r="A7" s="425"/>
      <c r="B7" s="426" t="s">
        <v>527</v>
      </c>
      <c r="C7" s="426"/>
      <c r="D7" s="426">
        <v>1</v>
      </c>
      <c r="E7" s="427">
        <f>G21</f>
        <v>125</v>
      </c>
      <c r="F7" s="426"/>
      <c r="G7" s="428">
        <f>E7*D7</f>
        <v>125</v>
      </c>
    </row>
    <row r="8" spans="1:7" ht="13.5" thickBot="1">
      <c r="A8" s="392"/>
      <c r="B8" s="394"/>
      <c r="C8" s="393"/>
      <c r="D8" s="429" t="s">
        <v>480</v>
      </c>
      <c r="E8" s="430"/>
      <c r="F8" s="395"/>
      <c r="G8" s="432">
        <f>G6+G7</f>
        <v>180</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761</v>
      </c>
      <c r="C13" s="389" t="s">
        <v>986</v>
      </c>
      <c r="D13" s="389"/>
      <c r="E13" s="390">
        <v>55</v>
      </c>
      <c r="F13" s="389">
        <v>1</v>
      </c>
      <c r="G13" s="446">
        <f>F13*E13</f>
        <v>55</v>
      </c>
    </row>
    <row r="14" spans="1:7" ht="13.5" thickBot="1">
      <c r="A14" s="392"/>
      <c r="B14" s="394"/>
      <c r="C14" s="393"/>
      <c r="D14" s="429" t="s">
        <v>481</v>
      </c>
      <c r="E14" s="395"/>
      <c r="F14" s="452" t="s">
        <v>564</v>
      </c>
      <c r="G14" s="453">
        <f>SUM(G13:G13)</f>
        <v>55</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27" thickBot="1">
      <c r="A18" s="381" t="s">
        <v>526</v>
      </c>
      <c r="B18" s="382" t="s">
        <v>527</v>
      </c>
      <c r="C18" s="383" t="s">
        <v>528</v>
      </c>
      <c r="D18" s="384" t="s">
        <v>529</v>
      </c>
      <c r="E18" s="385" t="s">
        <v>530</v>
      </c>
      <c r="F18" s="43" t="s">
        <v>531</v>
      </c>
      <c r="G18" s="386" t="s">
        <v>532</v>
      </c>
    </row>
    <row r="19" spans="1:7" ht="12.75">
      <c r="A19" s="387" t="s">
        <v>943</v>
      </c>
      <c r="B19" s="388"/>
      <c r="C19" s="389"/>
      <c r="D19" s="389">
        <v>1</v>
      </c>
      <c r="E19" s="389"/>
      <c r="F19" s="390">
        <v>105</v>
      </c>
      <c r="G19" s="391">
        <f>D19*F19</f>
        <v>105</v>
      </c>
    </row>
    <row r="20" spans="1:7" ht="13.5" thickBot="1">
      <c r="A20" s="387" t="s">
        <v>213</v>
      </c>
      <c r="B20" s="388"/>
      <c r="C20" s="389"/>
      <c r="D20" s="389">
        <v>1</v>
      </c>
      <c r="E20" s="389"/>
      <c r="F20" s="390">
        <v>20</v>
      </c>
      <c r="G20" s="391">
        <f>D20*F20</f>
        <v>20</v>
      </c>
    </row>
    <row r="21" spans="1:7" ht="13.5" thickBot="1">
      <c r="A21" s="392"/>
      <c r="B21" s="393"/>
      <c r="C21" s="394"/>
      <c r="D21" s="393"/>
      <c r="E21" s="429" t="s">
        <v>482</v>
      </c>
      <c r="F21" s="395"/>
      <c r="G21" s="396">
        <f>SUM(G19:G20)</f>
        <v>125</v>
      </c>
    </row>
    <row r="22" ht="12.75">
      <c r="A22" s="419" t="s">
        <v>999</v>
      </c>
    </row>
  </sheetData>
  <sheetProtection/>
  <printOptions/>
  <pageMargins left="0.75" right="0.75" top="1" bottom="1" header="0.5" footer="0.5"/>
  <pageSetup fitToHeight="1" fitToWidth="1" horizontalDpi="300" verticalDpi="300" orientation="portrait" scale="91" r:id="rId1"/>
</worksheet>
</file>

<file path=xl/worksheets/sheet142.xml><?xml version="1.0" encoding="utf-8"?>
<worksheet xmlns="http://schemas.openxmlformats.org/spreadsheetml/2006/main" xmlns:r="http://schemas.openxmlformats.org/officeDocument/2006/relationships">
  <sheetPr>
    <tabColor rgb="FF00B0F0"/>
    <pageSetUpPr fitToPage="1"/>
  </sheetPr>
  <dimension ref="A1:G29"/>
  <sheetViews>
    <sheetView workbookViewId="0" topLeftCell="A1">
      <selection activeCell="G31" sqref="G31"/>
    </sheetView>
  </sheetViews>
  <sheetFormatPr defaultColWidth="9.33203125" defaultRowHeight="12.75"/>
  <cols>
    <col min="1" max="1" width="13.83203125" style="1" customWidth="1"/>
    <col min="2" max="2" width="30.83203125" style="1" customWidth="1"/>
    <col min="3" max="3" width="17.83203125" style="1" customWidth="1"/>
    <col min="4" max="4" width="10" style="1" bestFit="1" customWidth="1"/>
    <col min="5" max="5" width="15.16015625" style="1" bestFit="1" customWidth="1"/>
    <col min="6" max="6" width="10" style="1" bestFit="1" customWidth="1"/>
    <col min="7" max="7" width="12.16015625" style="1" customWidth="1"/>
    <col min="8" max="16384" width="9.33203125" style="1" customWidth="1"/>
  </cols>
  <sheetData>
    <row r="1" spans="1:6" ht="13.5" thickBot="1">
      <c r="A1" s="2" t="s">
        <v>520</v>
      </c>
      <c r="B1" s="3" t="s">
        <v>901</v>
      </c>
      <c r="E1" s="1" t="s">
        <v>521</v>
      </c>
      <c r="F1" s="621" t="s">
        <v>906</v>
      </c>
    </row>
    <row r="2" spans="1:6" ht="12.75">
      <c r="A2" s="2"/>
      <c r="B2" s="4" t="s">
        <v>874</v>
      </c>
      <c r="F2" s="4"/>
    </row>
    <row r="3" ht="13.5" thickBot="1">
      <c r="A3" s="6"/>
    </row>
    <row r="4" spans="1:7" ht="12.75">
      <c r="A4" s="7" t="s">
        <v>560</v>
      </c>
      <c r="B4" s="8" t="s">
        <v>534</v>
      </c>
      <c r="C4" s="8" t="s">
        <v>528</v>
      </c>
      <c r="D4" s="8" t="s">
        <v>540</v>
      </c>
      <c r="E4" s="8" t="s">
        <v>561</v>
      </c>
      <c r="F4" s="9"/>
      <c r="G4" s="76" t="s">
        <v>562</v>
      </c>
    </row>
    <row r="5" spans="1:7" ht="13.5" thickBot="1">
      <c r="A5" s="13"/>
      <c r="B5" s="14"/>
      <c r="C5" s="14"/>
      <c r="D5" s="14" t="s">
        <v>640</v>
      </c>
      <c r="E5" s="14" t="s">
        <v>568</v>
      </c>
      <c r="F5" s="15"/>
      <c r="G5" s="78" t="s">
        <v>568</v>
      </c>
    </row>
    <row r="6" spans="1:7" ht="13.5" thickBot="1">
      <c r="A6" s="16"/>
      <c r="B6" s="17" t="s">
        <v>154</v>
      </c>
      <c r="C6" s="17"/>
      <c r="D6" s="17">
        <v>1</v>
      </c>
      <c r="E6" s="18">
        <f>SUM(G11:G22)</f>
        <v>5512</v>
      </c>
      <c r="F6" s="3"/>
      <c r="G6" s="79">
        <f>E6*D6</f>
        <v>5512</v>
      </c>
    </row>
    <row r="8" ht="12.75">
      <c r="A8" s="1" t="s">
        <v>539</v>
      </c>
    </row>
    <row r="9" ht="13.5" thickBot="1"/>
    <row r="10" spans="1:7" ht="39.75" thickBot="1">
      <c r="A10" s="50" t="s">
        <v>590</v>
      </c>
      <c r="B10" s="51"/>
      <c r="C10" s="52" t="s">
        <v>528</v>
      </c>
      <c r="D10" s="53" t="s">
        <v>565</v>
      </c>
      <c r="E10" s="54" t="s">
        <v>633</v>
      </c>
      <c r="F10" s="22" t="s">
        <v>541</v>
      </c>
      <c r="G10" s="55" t="s">
        <v>542</v>
      </c>
    </row>
    <row r="11" spans="1:7" ht="12.75">
      <c r="A11" s="56" t="s">
        <v>582</v>
      </c>
      <c r="B11" s="489" t="s">
        <v>1053</v>
      </c>
      <c r="C11" s="58" t="s">
        <v>543</v>
      </c>
      <c r="D11" s="58">
        <v>1</v>
      </c>
      <c r="E11" s="29">
        <v>96</v>
      </c>
      <c r="F11" s="58"/>
      <c r="G11" s="46">
        <f aca="true" t="shared" si="0" ref="G11:G20">E11*D11</f>
        <v>96</v>
      </c>
    </row>
    <row r="12" spans="1:7" ht="12.75">
      <c r="A12" s="387" t="s">
        <v>1052</v>
      </c>
      <c r="B12" s="45"/>
      <c r="C12" s="28"/>
      <c r="D12" s="28">
        <v>1</v>
      </c>
      <c r="E12" s="29">
        <v>86</v>
      </c>
      <c r="F12" s="28"/>
      <c r="G12" s="46">
        <f t="shared" si="0"/>
        <v>86</v>
      </c>
    </row>
    <row r="13" spans="1:7" ht="12.75">
      <c r="A13" s="387" t="s">
        <v>1057</v>
      </c>
      <c r="B13" s="45"/>
      <c r="C13" s="28"/>
      <c r="D13" s="28"/>
      <c r="E13" s="29">
        <v>202</v>
      </c>
      <c r="F13" s="28"/>
      <c r="G13" s="46">
        <f t="shared" si="0"/>
        <v>0</v>
      </c>
    </row>
    <row r="14" spans="1:7" ht="12.75">
      <c r="A14" s="618" t="s">
        <v>1054</v>
      </c>
      <c r="B14" s="45"/>
      <c r="C14" s="28"/>
      <c r="D14" s="28"/>
      <c r="E14" s="29">
        <v>110</v>
      </c>
      <c r="F14" s="28"/>
      <c r="G14" s="46">
        <f t="shared" si="0"/>
        <v>0</v>
      </c>
    </row>
    <row r="15" spans="1:7" ht="12.75">
      <c r="A15" s="387" t="s">
        <v>1055</v>
      </c>
      <c r="B15" s="45"/>
      <c r="C15" s="28"/>
      <c r="D15" s="28"/>
      <c r="E15" s="29">
        <v>79</v>
      </c>
      <c r="F15" s="28"/>
      <c r="G15" s="46">
        <f t="shared" si="0"/>
        <v>0</v>
      </c>
    </row>
    <row r="16" spans="1:7" ht="12.75">
      <c r="A16" s="639" t="s">
        <v>1056</v>
      </c>
      <c r="B16" s="91"/>
      <c r="C16" s="28"/>
      <c r="D16" s="28"/>
      <c r="E16" s="638">
        <v>35</v>
      </c>
      <c r="F16" s="28"/>
      <c r="G16" s="46">
        <f>E20*D16</f>
        <v>0</v>
      </c>
    </row>
    <row r="17" spans="1:7" ht="12.75">
      <c r="A17" s="44" t="s">
        <v>591</v>
      </c>
      <c r="B17" s="45"/>
      <c r="C17" s="28"/>
      <c r="D17" s="28"/>
      <c r="E17" s="29">
        <v>85</v>
      </c>
      <c r="F17" s="28"/>
      <c r="G17" s="63">
        <f t="shared" si="0"/>
        <v>0</v>
      </c>
    </row>
    <row r="18" spans="1:7" ht="12.75">
      <c r="A18" s="387" t="s">
        <v>1051</v>
      </c>
      <c r="B18" s="388"/>
      <c r="C18" s="28"/>
      <c r="D18" s="28"/>
      <c r="E18" s="29">
        <v>58</v>
      </c>
      <c r="F18" s="28"/>
      <c r="G18" s="63">
        <f t="shared" si="0"/>
        <v>0</v>
      </c>
    </row>
    <row r="19" spans="1:7" ht="12.75">
      <c r="A19" s="289" t="s">
        <v>743</v>
      </c>
      <c r="B19" s="461" t="s">
        <v>1017</v>
      </c>
      <c r="C19" s="28"/>
      <c r="D19" s="28"/>
      <c r="E19" s="29">
        <v>21</v>
      </c>
      <c r="F19" s="28"/>
      <c r="G19" s="63">
        <f t="shared" si="0"/>
        <v>0</v>
      </c>
    </row>
    <row r="20" spans="1:7" ht="12.75">
      <c r="A20" s="44" t="s">
        <v>741</v>
      </c>
      <c r="C20" s="49"/>
      <c r="D20" s="49"/>
      <c r="E20" s="29">
        <v>479</v>
      </c>
      <c r="F20" s="49"/>
      <c r="G20" s="63">
        <f t="shared" si="0"/>
        <v>0</v>
      </c>
    </row>
    <row r="21" spans="1:7" ht="12.75">
      <c r="A21" s="289" t="s">
        <v>918</v>
      </c>
      <c r="B21" s="461"/>
      <c r="C21" s="28"/>
      <c r="D21" s="389">
        <v>2</v>
      </c>
      <c r="E21" s="411">
        <v>1275</v>
      </c>
      <c r="F21" s="28"/>
      <c r="G21" s="61">
        <f>D21*E21</f>
        <v>2550</v>
      </c>
    </row>
    <row r="22" spans="1:7" ht="13.5" thickBot="1">
      <c r="A22" s="520" t="s">
        <v>951</v>
      </c>
      <c r="B22" s="410"/>
      <c r="C22" s="17"/>
      <c r="D22" s="511">
        <v>2</v>
      </c>
      <c r="E22" s="29">
        <v>1390</v>
      </c>
      <c r="F22" s="32"/>
      <c r="G22" s="451">
        <f>D22*E22</f>
        <v>2780</v>
      </c>
    </row>
    <row r="25" ht="12.75">
      <c r="B25" s="4"/>
    </row>
    <row r="29" ht="12.75">
      <c r="A29" s="380"/>
    </row>
  </sheetData>
  <sheetProtection/>
  <printOptions/>
  <pageMargins left="0.75" right="0.75" top="1" bottom="1" header="0.5" footer="0.5"/>
  <pageSetup fitToHeight="1" fitToWidth="1" horizontalDpi="300" verticalDpi="300" orientation="portrait" scale="91" r:id="rId1"/>
</worksheet>
</file>

<file path=xl/worksheets/sheet143.xml><?xml version="1.0" encoding="utf-8"?>
<worksheet xmlns="http://schemas.openxmlformats.org/spreadsheetml/2006/main" xmlns:r="http://schemas.openxmlformats.org/officeDocument/2006/relationships">
  <sheetPr>
    <tabColor rgb="FF00B0F0"/>
    <pageSetUpPr fitToPage="1"/>
  </sheetPr>
  <dimension ref="A1:G23"/>
  <sheetViews>
    <sheetView workbookViewId="0" topLeftCell="A1">
      <selection activeCell="F23" sqref="F23"/>
    </sheetView>
  </sheetViews>
  <sheetFormatPr defaultColWidth="9.33203125" defaultRowHeight="12.75"/>
  <cols>
    <col min="1" max="1" width="13.83203125" style="1" customWidth="1"/>
    <col min="2" max="2" width="35.5" style="1" customWidth="1"/>
    <col min="3" max="3" width="17.83203125" style="1" customWidth="1"/>
    <col min="4" max="4" width="9.16015625" style="1" customWidth="1"/>
    <col min="5" max="5" width="15.16015625" style="1" customWidth="1"/>
    <col min="6" max="6" width="11" style="1" customWidth="1"/>
    <col min="7" max="7" width="12.16015625" style="1" customWidth="1"/>
    <col min="8" max="16384" width="9.33203125" style="1" customWidth="1"/>
  </cols>
  <sheetData>
    <row r="1" spans="1:6" ht="13.5" thickBot="1">
      <c r="A1" s="2" t="s">
        <v>520</v>
      </c>
      <c r="B1" s="92" t="s">
        <v>762</v>
      </c>
      <c r="E1" s="1" t="s">
        <v>521</v>
      </c>
      <c r="F1" s="92" t="s">
        <v>838</v>
      </c>
    </row>
    <row r="2" spans="1:6" ht="12.75">
      <c r="A2" s="2"/>
      <c r="B2" s="96" t="s">
        <v>22</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110</v>
      </c>
      <c r="F6" s="58"/>
      <c r="G6" s="62">
        <f>E6*D6</f>
        <v>110</v>
      </c>
    </row>
    <row r="7" spans="1:7" ht="12.75" customHeight="1" thickBot="1">
      <c r="A7" s="73"/>
      <c r="B7" s="32" t="s">
        <v>527</v>
      </c>
      <c r="C7" s="32"/>
      <c r="D7" s="32">
        <v>1</v>
      </c>
      <c r="E7" s="74">
        <f>G23</f>
        <v>125</v>
      </c>
      <c r="F7" s="32"/>
      <c r="G7" s="108">
        <f>E7*D7</f>
        <v>125</v>
      </c>
    </row>
    <row r="8" spans="1:7" ht="13.5" thickBot="1">
      <c r="A8" s="34"/>
      <c r="B8" s="35"/>
      <c r="C8" s="36"/>
      <c r="D8" s="37" t="s">
        <v>483</v>
      </c>
      <c r="E8" s="253"/>
      <c r="F8" s="38"/>
      <c r="G8" s="123">
        <f>G6+G7</f>
        <v>235</v>
      </c>
    </row>
    <row r="9" ht="12.75" customHeight="1">
      <c r="A9" s="6"/>
    </row>
    <row r="10" ht="13.5" customHeight="1">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2</v>
      </c>
      <c r="G13" s="30">
        <f>F13*E13</f>
        <v>110</v>
      </c>
    </row>
    <row r="14" spans="1:7" ht="13.5" thickBot="1">
      <c r="A14" s="34"/>
      <c r="B14" s="35"/>
      <c r="C14" s="36"/>
      <c r="D14" s="37" t="s">
        <v>484</v>
      </c>
      <c r="E14" s="38"/>
      <c r="F14" s="39" t="s">
        <v>564</v>
      </c>
      <c r="G14" s="40">
        <f>SUM(G13:G13)</f>
        <v>110</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2.75">
      <c r="A19" s="44" t="s">
        <v>121</v>
      </c>
      <c r="B19" s="45"/>
      <c r="C19" s="28"/>
      <c r="D19" s="28">
        <v>1</v>
      </c>
      <c r="E19" s="28"/>
      <c r="F19" s="29">
        <v>55</v>
      </c>
      <c r="G19" s="46">
        <f>D19*F19</f>
        <v>55</v>
      </c>
    </row>
    <row r="20" spans="1:7" ht="12.75">
      <c r="A20" s="95" t="s">
        <v>107</v>
      </c>
      <c r="B20" s="45"/>
      <c r="C20" s="28"/>
      <c r="D20" s="28">
        <v>1</v>
      </c>
      <c r="E20" s="28"/>
      <c r="F20" s="29">
        <v>20</v>
      </c>
      <c r="G20" s="46">
        <f>D20*F20</f>
        <v>20</v>
      </c>
    </row>
    <row r="21" spans="1:7" ht="12.75">
      <c r="A21" s="95" t="s">
        <v>209</v>
      </c>
      <c r="B21" s="45"/>
      <c r="C21" s="28"/>
      <c r="D21" s="28">
        <v>1</v>
      </c>
      <c r="E21" s="28"/>
      <c r="F21" s="29">
        <v>40</v>
      </c>
      <c r="G21" s="46">
        <f>D21*F21</f>
        <v>40</v>
      </c>
    </row>
    <row r="22" spans="1:7" ht="13.5" thickBot="1">
      <c r="A22" s="99" t="s">
        <v>573</v>
      </c>
      <c r="B22" s="3"/>
      <c r="C22" s="32"/>
      <c r="D22" s="32">
        <v>1</v>
      </c>
      <c r="E22" s="32"/>
      <c r="F22" s="29">
        <v>10</v>
      </c>
      <c r="G22" s="46">
        <f>D22*F22</f>
        <v>10</v>
      </c>
    </row>
    <row r="23" spans="1:7" ht="13.5" thickBot="1">
      <c r="A23" s="34"/>
      <c r="B23" s="36"/>
      <c r="C23" s="35"/>
      <c r="D23" s="36"/>
      <c r="E23" s="37" t="s">
        <v>485</v>
      </c>
      <c r="F23" s="38"/>
      <c r="G23" s="100">
        <f>SUM(G19:G22)</f>
        <v>125</v>
      </c>
    </row>
  </sheetData>
  <sheetProtection/>
  <printOptions/>
  <pageMargins left="0.75" right="0.75" top="1" bottom="1" header="0.5" footer="0.5"/>
  <pageSetup fitToHeight="0" fitToWidth="1" horizontalDpi="600" verticalDpi="600" orientation="portrait" scale="87" r:id="rId1"/>
</worksheet>
</file>

<file path=xl/worksheets/sheet144.xml><?xml version="1.0" encoding="utf-8"?>
<worksheet xmlns="http://schemas.openxmlformats.org/spreadsheetml/2006/main" xmlns:r="http://schemas.openxmlformats.org/officeDocument/2006/relationships">
  <sheetPr>
    <tabColor rgb="FF00B0F0"/>
    <pageSetUpPr fitToPage="1"/>
  </sheetPr>
  <dimension ref="A1:L9"/>
  <sheetViews>
    <sheetView workbookViewId="0" topLeftCell="A1">
      <selection activeCell="E8" sqref="E8"/>
    </sheetView>
  </sheetViews>
  <sheetFormatPr defaultColWidth="9.33203125" defaultRowHeight="12.75"/>
  <cols>
    <col min="1" max="1" width="14" style="1" customWidth="1"/>
    <col min="2" max="2" width="27.5" style="1" customWidth="1"/>
    <col min="3" max="3" width="16" style="1" customWidth="1"/>
    <col min="4" max="4" width="9.16015625" style="1" customWidth="1"/>
    <col min="5" max="5" width="14.66015625" style="1" customWidth="1"/>
    <col min="6" max="6" width="11" style="1" customWidth="1"/>
    <col min="7" max="7" width="12.16015625" style="1" customWidth="1"/>
    <col min="8" max="16384" width="9.33203125" style="1" customWidth="1"/>
  </cols>
  <sheetData>
    <row r="1" spans="1:6" ht="13.5" thickBot="1">
      <c r="A1" s="2" t="s">
        <v>520</v>
      </c>
      <c r="B1" s="92" t="s">
        <v>762</v>
      </c>
      <c r="E1" s="1" t="s">
        <v>521</v>
      </c>
      <c r="F1" s="3" t="s">
        <v>839</v>
      </c>
    </row>
    <row r="2" spans="1:6" ht="12.75">
      <c r="A2" s="2"/>
      <c r="B2" s="96" t="s">
        <v>907</v>
      </c>
      <c r="F2" s="4"/>
    </row>
    <row r="3" ht="12.75">
      <c r="A3" s="6"/>
    </row>
    <row r="4" spans="1:12" ht="12.75">
      <c r="A4" s="2" t="s">
        <v>513</v>
      </c>
      <c r="I4" s="679"/>
      <c r="J4" s="679"/>
      <c r="K4" s="679"/>
      <c r="L4" s="679"/>
    </row>
    <row r="5" spans="9:12" ht="13.5" thickBot="1">
      <c r="I5" s="679"/>
      <c r="J5" s="679"/>
      <c r="K5" s="679"/>
      <c r="L5" s="679"/>
    </row>
    <row r="6" spans="1:7" ht="27" thickBot="1">
      <c r="A6" s="19" t="s">
        <v>514</v>
      </c>
      <c r="B6" s="20" t="s">
        <v>515</v>
      </c>
      <c r="C6" s="439" t="s">
        <v>980</v>
      </c>
      <c r="D6" s="22" t="s">
        <v>519</v>
      </c>
      <c r="E6" s="23" t="s">
        <v>522</v>
      </c>
      <c r="F6" s="24" t="s">
        <v>517</v>
      </c>
      <c r="G6" s="25" t="s">
        <v>518</v>
      </c>
    </row>
    <row r="7" spans="1:7" ht="13.5" thickBot="1">
      <c r="A7" s="26"/>
      <c r="B7" s="389" t="s">
        <v>944</v>
      </c>
      <c r="C7" s="389" t="s">
        <v>981</v>
      </c>
      <c r="D7" s="28"/>
      <c r="E7" s="29">
        <v>80</v>
      </c>
      <c r="F7" s="28">
        <v>2</v>
      </c>
      <c r="G7" s="30">
        <f>F7*E7</f>
        <v>160</v>
      </c>
    </row>
    <row r="8" spans="1:7" ht="13.5" thickBot="1">
      <c r="A8" s="34"/>
      <c r="B8" s="35"/>
      <c r="C8" s="36"/>
      <c r="D8" s="37" t="s">
        <v>486</v>
      </c>
      <c r="E8" s="38"/>
      <c r="F8" s="39"/>
      <c r="G8" s="40">
        <f>SUM(G7:G7)</f>
        <v>160</v>
      </c>
    </row>
    <row r="9" spans="1:7" ht="12.75">
      <c r="A9" s="4"/>
      <c r="B9" s="4"/>
      <c r="C9" s="4"/>
      <c r="D9" s="4"/>
      <c r="E9" s="4"/>
      <c r="F9" s="4"/>
      <c r="G9" s="4"/>
    </row>
  </sheetData>
  <sheetProtection/>
  <mergeCells count="1">
    <mergeCell ref="I4:L5"/>
  </mergeCells>
  <printOptions/>
  <pageMargins left="0.75" right="0.75" top="1" bottom="1" header="0.5" footer="0.5"/>
  <pageSetup fitToHeight="1" fitToWidth="1" horizontalDpi="300" verticalDpi="300" orientation="portrait" scale="95" r:id="rId1"/>
</worksheet>
</file>

<file path=xl/worksheets/sheet145.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0">
      <selection activeCell="E14" sqref="E14"/>
    </sheetView>
  </sheetViews>
  <sheetFormatPr defaultColWidth="9.33203125" defaultRowHeight="12.75"/>
  <cols>
    <col min="1" max="1" width="13.83203125" style="1" customWidth="1"/>
    <col min="2" max="2" width="29.83203125" style="1" customWidth="1"/>
    <col min="3" max="3" width="16" style="1" customWidth="1"/>
    <col min="4" max="4" width="8.66015625" style="1" customWidth="1"/>
    <col min="5" max="5" width="14.66015625" style="1" customWidth="1"/>
    <col min="6" max="6" width="11" style="1" customWidth="1"/>
    <col min="7" max="7" width="12.16015625" style="1" customWidth="1"/>
    <col min="8" max="16384" width="9.33203125" style="1" customWidth="1"/>
  </cols>
  <sheetData>
    <row r="1" spans="1:6" ht="13.5" thickBot="1">
      <c r="A1" s="2" t="s">
        <v>520</v>
      </c>
      <c r="B1" s="92" t="s">
        <v>901</v>
      </c>
      <c r="E1" s="1" t="s">
        <v>521</v>
      </c>
      <c r="F1" s="92" t="s">
        <v>764</v>
      </c>
    </row>
    <row r="2" spans="1:6" ht="12.75">
      <c r="A2" s="2"/>
      <c r="B2" s="4" t="s">
        <v>695</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3.5" thickBot="1">
      <c r="A6" s="114"/>
      <c r="B6" s="115" t="s">
        <v>571</v>
      </c>
      <c r="C6" s="116"/>
      <c r="D6" s="116">
        <v>1</v>
      </c>
      <c r="E6" s="117">
        <f>G14</f>
        <v>55</v>
      </c>
      <c r="F6" s="116"/>
      <c r="G6" s="118">
        <f>E6*D6</f>
        <v>55</v>
      </c>
    </row>
    <row r="7" spans="1:7" ht="13.5" thickBot="1">
      <c r="A7" s="114"/>
      <c r="B7" s="115" t="s">
        <v>527</v>
      </c>
      <c r="C7" s="116"/>
      <c r="D7" s="116">
        <v>1</v>
      </c>
      <c r="E7" s="117">
        <f>G20</f>
        <v>20</v>
      </c>
      <c r="F7" s="116"/>
      <c r="G7" s="118">
        <f>E7*D7</f>
        <v>20</v>
      </c>
    </row>
    <row r="8" spans="1:7" ht="13.5" thickBot="1">
      <c r="A8" s="34"/>
      <c r="B8" s="35"/>
      <c r="C8" s="36"/>
      <c r="D8" s="97" t="s">
        <v>487</v>
      </c>
      <c r="E8" s="253"/>
      <c r="F8" s="38"/>
      <c r="G8" s="266">
        <f>SUM(G6:G7)</f>
        <v>75</v>
      </c>
    </row>
    <row r="9" spans="1:7" ht="12.75">
      <c r="A9" s="227"/>
      <c r="B9" s="226"/>
      <c r="C9" s="227"/>
      <c r="D9" s="228"/>
      <c r="E9" s="229"/>
      <c r="F9" s="229"/>
      <c r="G9" s="267"/>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1</v>
      </c>
      <c r="G13" s="30">
        <f>F13*E13</f>
        <v>55</v>
      </c>
    </row>
    <row r="14" spans="1:7" ht="13.5" thickBot="1">
      <c r="A14" s="34"/>
      <c r="B14" s="35"/>
      <c r="C14" s="36"/>
      <c r="D14" s="97" t="s">
        <v>487</v>
      </c>
      <c r="E14" s="38"/>
      <c r="F14" s="39" t="s">
        <v>564</v>
      </c>
      <c r="G14" s="40">
        <f>SUM(G13:G13)</f>
        <v>55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3.5" thickBot="1">
      <c r="A19" s="95" t="s">
        <v>107</v>
      </c>
      <c r="B19" s="45"/>
      <c r="C19" s="28"/>
      <c r="D19" s="28">
        <v>1</v>
      </c>
      <c r="E19" s="28"/>
      <c r="F19" s="29">
        <v>20</v>
      </c>
      <c r="G19" s="46">
        <f>D19*F19</f>
        <v>20</v>
      </c>
    </row>
    <row r="20" spans="1:7" ht="13.5" thickBot="1">
      <c r="A20" s="34"/>
      <c r="B20" s="36"/>
      <c r="C20" s="35"/>
      <c r="D20" s="36"/>
      <c r="E20" s="37" t="s">
        <v>488</v>
      </c>
      <c r="F20" s="38"/>
      <c r="G20" s="200">
        <f>SUM(G19:G19)</f>
        <v>20</v>
      </c>
    </row>
  </sheetData>
  <sheetProtection/>
  <printOptions/>
  <pageMargins left="0.75" right="0.75" top="1" bottom="1" header="0.5" footer="0.5"/>
  <pageSetup fitToHeight="0" fitToWidth="1" horizontalDpi="300" verticalDpi="300" orientation="portrait" scale="94" r:id="rId1"/>
</worksheet>
</file>

<file path=xl/worksheets/sheet146.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0">
      <selection activeCell="E14" sqref="E14"/>
    </sheetView>
  </sheetViews>
  <sheetFormatPr defaultColWidth="9.33203125" defaultRowHeight="12.75"/>
  <cols>
    <col min="1" max="1" width="13.83203125" style="1" customWidth="1"/>
    <col min="2" max="2" width="30.33203125" style="1" customWidth="1"/>
    <col min="3" max="3" width="16" style="1" customWidth="1"/>
    <col min="4" max="4" width="7.66015625" style="1" customWidth="1"/>
    <col min="5" max="5" width="16.16015625" style="1" customWidth="1"/>
    <col min="6" max="6" width="11" style="1" customWidth="1"/>
    <col min="7" max="7" width="12.16015625" style="1" customWidth="1"/>
    <col min="8" max="16384" width="9.33203125" style="1" customWidth="1"/>
  </cols>
  <sheetData>
    <row r="1" spans="1:6" ht="13.5" thickBot="1">
      <c r="A1" s="2" t="s">
        <v>520</v>
      </c>
      <c r="B1" s="92" t="s">
        <v>901</v>
      </c>
      <c r="E1" s="1" t="s">
        <v>521</v>
      </c>
      <c r="F1" s="92" t="s">
        <v>765</v>
      </c>
    </row>
    <row r="2" spans="1:6" ht="12.75">
      <c r="A2" s="2"/>
      <c r="B2" s="96" t="s">
        <v>68</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3.5" thickBot="1">
      <c r="A6" s="114"/>
      <c r="B6" s="115" t="s">
        <v>571</v>
      </c>
      <c r="C6" s="116"/>
      <c r="D6" s="116">
        <v>1</v>
      </c>
      <c r="E6" s="117">
        <f>G14</f>
        <v>55</v>
      </c>
      <c r="F6" s="116"/>
      <c r="G6" s="118">
        <f>E6*D6</f>
        <v>55</v>
      </c>
    </row>
    <row r="7" spans="1:7" ht="13.5" thickBot="1">
      <c r="A7" s="114"/>
      <c r="B7" s="115" t="s">
        <v>527</v>
      </c>
      <c r="C7" s="116"/>
      <c r="D7" s="116">
        <v>1</v>
      </c>
      <c r="E7" s="117">
        <f>F19</f>
        <v>20</v>
      </c>
      <c r="F7" s="116"/>
      <c r="G7" s="118">
        <f>E7*D7</f>
        <v>20</v>
      </c>
    </row>
    <row r="8" spans="1:7" ht="13.5" thickBot="1">
      <c r="A8" s="34"/>
      <c r="B8" s="35"/>
      <c r="C8" s="36"/>
      <c r="D8" s="97" t="s">
        <v>489</v>
      </c>
      <c r="E8" s="253"/>
      <c r="F8" s="38"/>
      <c r="G8" s="268">
        <f>SUM(G6:G7)</f>
        <v>75</v>
      </c>
    </row>
    <row r="9" spans="1:7" ht="12.75">
      <c r="A9" s="5"/>
      <c r="B9" s="96"/>
      <c r="C9" s="4"/>
      <c r="D9" s="4"/>
      <c r="E9" s="112"/>
      <c r="F9" s="4"/>
      <c r="G9" s="112"/>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1</v>
      </c>
      <c r="G13" s="30">
        <f>F13*E13</f>
        <v>55</v>
      </c>
    </row>
    <row r="14" spans="1:7" ht="13.5" thickBot="1">
      <c r="A14" s="34"/>
      <c r="B14" s="35"/>
      <c r="C14" s="36"/>
      <c r="D14" s="97" t="s">
        <v>490</v>
      </c>
      <c r="E14" s="38"/>
      <c r="F14" s="39" t="s">
        <v>564</v>
      </c>
      <c r="G14" s="40">
        <f>SUM(G13:G13)</f>
        <v>55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3.5" thickBot="1">
      <c r="A19" s="95" t="s">
        <v>107</v>
      </c>
      <c r="B19" s="45"/>
      <c r="C19" s="28"/>
      <c r="D19" s="116">
        <v>1</v>
      </c>
      <c r="E19" s="116"/>
      <c r="F19" s="121">
        <v>20</v>
      </c>
      <c r="G19" s="118">
        <f>D19*F19</f>
        <v>20</v>
      </c>
    </row>
    <row r="20" spans="1:7" ht="13.5" thickBot="1">
      <c r="A20" s="34"/>
      <c r="B20" s="36"/>
      <c r="C20" s="35"/>
      <c r="D20" s="36"/>
      <c r="E20" s="37" t="s">
        <v>491</v>
      </c>
      <c r="F20" s="38"/>
      <c r="G20" s="200">
        <f>SUM(G19:G19)</f>
        <v>20</v>
      </c>
    </row>
  </sheetData>
  <sheetProtection/>
  <printOptions/>
  <pageMargins left="0.75" right="0.75" top="1" bottom="1" header="0.5" footer="0.5"/>
  <pageSetup fitToHeight="0" fitToWidth="1" horizontalDpi="600" verticalDpi="600" orientation="portrait" scale="93" r:id="rId1"/>
</worksheet>
</file>

<file path=xl/worksheets/sheet147.xml><?xml version="1.0" encoding="utf-8"?>
<worksheet xmlns="http://schemas.openxmlformats.org/spreadsheetml/2006/main" xmlns:r="http://schemas.openxmlformats.org/officeDocument/2006/relationships">
  <dimension ref="A1:G24"/>
  <sheetViews>
    <sheetView workbookViewId="0" topLeftCell="A1">
      <selection activeCell="I24" sqref="I24"/>
    </sheetView>
  </sheetViews>
  <sheetFormatPr defaultColWidth="9.33203125" defaultRowHeight="12.75"/>
  <cols>
    <col min="1" max="1" width="13.83203125" style="1" customWidth="1"/>
    <col min="2" max="2" width="30.33203125" style="1" customWidth="1"/>
    <col min="3" max="3" width="16" style="1" customWidth="1"/>
    <col min="4" max="4" width="9.33203125" style="1" customWidth="1"/>
    <col min="5" max="5" width="15.5" style="1" customWidth="1"/>
    <col min="6" max="6" width="12" style="1" customWidth="1"/>
    <col min="7" max="7" width="12.16015625" style="1" customWidth="1"/>
    <col min="8" max="16384" width="9.33203125" style="1" customWidth="1"/>
  </cols>
  <sheetData>
    <row r="1" spans="1:6" ht="13.5" thickBot="1">
      <c r="A1" s="2" t="s">
        <v>520</v>
      </c>
      <c r="B1" s="92" t="s">
        <v>762</v>
      </c>
      <c r="E1" s="1" t="s">
        <v>521</v>
      </c>
      <c r="F1" s="621" t="s">
        <v>903</v>
      </c>
    </row>
    <row r="2" spans="1:6" ht="12.75">
      <c r="A2" s="418"/>
      <c r="B2" s="96" t="s">
        <v>1049</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G15</f>
        <v>245</v>
      </c>
      <c r="F6" s="58"/>
      <c r="G6" s="62">
        <f>E6*D6</f>
        <v>245</v>
      </c>
    </row>
    <row r="7" spans="1:7" ht="12.75" customHeight="1" thickBot="1">
      <c r="A7" s="73"/>
      <c r="B7" s="32" t="s">
        <v>527</v>
      </c>
      <c r="C7" s="32"/>
      <c r="D7" s="32">
        <v>1</v>
      </c>
      <c r="E7" s="74">
        <f>G21</f>
        <v>60</v>
      </c>
      <c r="F7" s="32"/>
      <c r="G7" s="108">
        <f>E7*D7</f>
        <v>60</v>
      </c>
    </row>
    <row r="8" spans="1:7" ht="13.5" thickBot="1">
      <c r="A8" s="34"/>
      <c r="B8" s="35"/>
      <c r="C8" s="36"/>
      <c r="D8" s="97" t="s">
        <v>492</v>
      </c>
      <c r="E8" s="253"/>
      <c r="F8" s="38"/>
      <c r="G8" s="269">
        <f>G6+G7</f>
        <v>305</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2.75">
      <c r="A13" s="26"/>
      <c r="B13" s="389" t="s">
        <v>944</v>
      </c>
      <c r="C13" s="389" t="s">
        <v>982</v>
      </c>
      <c r="D13" s="28"/>
      <c r="E13" s="29">
        <v>80</v>
      </c>
      <c r="F13" s="28">
        <v>1</v>
      </c>
      <c r="G13" s="30">
        <f>F13*E13</f>
        <v>80</v>
      </c>
    </row>
    <row r="14" spans="1:7" ht="13.5" thickBot="1">
      <c r="A14" s="26"/>
      <c r="B14" s="28" t="s">
        <v>761</v>
      </c>
      <c r="C14" s="389" t="s">
        <v>981</v>
      </c>
      <c r="D14" s="28"/>
      <c r="E14" s="29">
        <v>55</v>
      </c>
      <c r="F14" s="389">
        <v>3</v>
      </c>
      <c r="G14" s="30">
        <f>F14*E14</f>
        <v>165</v>
      </c>
    </row>
    <row r="15" spans="1:7" ht="13.5" thickBot="1">
      <c r="A15" s="34"/>
      <c r="B15" s="35"/>
      <c r="C15" s="36"/>
      <c r="D15" s="97" t="s">
        <v>493</v>
      </c>
      <c r="E15" s="38"/>
      <c r="F15" s="39" t="s">
        <v>564</v>
      </c>
      <c r="G15" s="40">
        <f>SUM(G13:G14)</f>
        <v>245</v>
      </c>
    </row>
    <row r="16" spans="1:7" ht="12.75">
      <c r="A16" s="227"/>
      <c r="B16" s="226"/>
      <c r="C16" s="227"/>
      <c r="D16" s="228"/>
      <c r="E16" s="229"/>
      <c r="F16" s="103"/>
      <c r="G16" s="104"/>
    </row>
    <row r="17" spans="1:7" ht="12.75">
      <c r="A17" s="4" t="s">
        <v>525</v>
      </c>
      <c r="B17" s="4"/>
      <c r="C17" s="4"/>
      <c r="D17" s="4"/>
      <c r="E17" s="4"/>
      <c r="F17" s="4"/>
      <c r="G17" s="4"/>
    </row>
    <row r="18" spans="1:7" ht="13.5" thickBot="1">
      <c r="A18" s="4"/>
      <c r="B18" s="4"/>
      <c r="C18" s="4"/>
      <c r="D18" s="4"/>
      <c r="E18" s="4"/>
      <c r="F18" s="4"/>
      <c r="G18" s="4"/>
    </row>
    <row r="19" spans="1:7" ht="27" thickBot="1">
      <c r="A19" s="41" t="s">
        <v>526</v>
      </c>
      <c r="B19" s="265" t="s">
        <v>527</v>
      </c>
      <c r="C19" s="264" t="s">
        <v>528</v>
      </c>
      <c r="D19" s="20" t="s">
        <v>529</v>
      </c>
      <c r="E19" s="22" t="s">
        <v>530</v>
      </c>
      <c r="F19" s="43" t="s">
        <v>531</v>
      </c>
      <c r="G19" s="25" t="s">
        <v>532</v>
      </c>
    </row>
    <row r="20" spans="1:7" ht="13.5" thickBot="1">
      <c r="A20" s="95" t="s">
        <v>107</v>
      </c>
      <c r="B20" s="45"/>
      <c r="C20" s="28"/>
      <c r="D20" s="605">
        <v>3</v>
      </c>
      <c r="E20" s="28"/>
      <c r="F20" s="29">
        <v>20</v>
      </c>
      <c r="G20" s="46">
        <f>D20*F20</f>
        <v>60</v>
      </c>
    </row>
    <row r="21" spans="1:7" ht="13.5" thickBot="1">
      <c r="A21" s="34"/>
      <c r="B21" s="36"/>
      <c r="C21" s="35"/>
      <c r="D21" s="36"/>
      <c r="E21" s="37" t="s">
        <v>494</v>
      </c>
      <c r="F21" s="38"/>
      <c r="G21" s="100">
        <f>SUM(G20:G20)</f>
        <v>60</v>
      </c>
    </row>
    <row r="24" spans="1:2" ht="12.75">
      <c r="A24" s="623"/>
      <c r="B24" s="379"/>
    </row>
  </sheetData>
  <sheetProtection/>
  <printOptions/>
  <pageMargins left="0.75" right="0.75" top="1" bottom="1" header="0.5" footer="0.5"/>
  <pageSetup horizontalDpi="300" verticalDpi="300" orientation="landscape" r:id="rId1"/>
</worksheet>
</file>

<file path=xl/worksheets/sheet148.xml><?xml version="1.0" encoding="utf-8"?>
<worksheet xmlns="http://schemas.openxmlformats.org/spreadsheetml/2006/main" xmlns:r="http://schemas.openxmlformats.org/officeDocument/2006/relationships">
  <sheetPr>
    <tabColor rgb="FF00B0F0"/>
    <pageSetUpPr fitToPage="1"/>
  </sheetPr>
  <dimension ref="A1:G22"/>
  <sheetViews>
    <sheetView workbookViewId="0" topLeftCell="A13">
      <selection activeCell="B40" sqref="B40"/>
    </sheetView>
  </sheetViews>
  <sheetFormatPr defaultColWidth="9.33203125" defaultRowHeight="12.75"/>
  <cols>
    <col min="1" max="1" width="13.83203125" style="1" customWidth="1"/>
    <col min="2" max="2" width="30.83203125" style="1" customWidth="1"/>
    <col min="3" max="3" width="17.83203125" style="1" customWidth="1"/>
    <col min="4" max="4" width="9.33203125" style="1" customWidth="1"/>
    <col min="5" max="5" width="14.83203125" style="1" customWidth="1"/>
    <col min="6" max="6" width="11" style="1" customWidth="1"/>
    <col min="7" max="7" width="12.16015625" style="1" customWidth="1"/>
    <col min="8" max="16384" width="9.33203125" style="1" customWidth="1"/>
  </cols>
  <sheetData>
    <row r="1" spans="1:6" ht="13.5" thickBot="1">
      <c r="A1" s="2" t="s">
        <v>520</v>
      </c>
      <c r="B1" s="92" t="s">
        <v>762</v>
      </c>
      <c r="E1" s="1" t="s">
        <v>521</v>
      </c>
      <c r="F1" s="92" t="s">
        <v>904</v>
      </c>
    </row>
    <row r="2" spans="1:6" ht="12.75">
      <c r="A2" s="2"/>
      <c r="B2" s="96" t="s">
        <v>133</v>
      </c>
      <c r="F2" s="4"/>
    </row>
    <row r="3" spans="1:6" ht="13.5" thickBot="1">
      <c r="A3" s="2"/>
      <c r="B3" s="4"/>
      <c r="F3" s="4"/>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55</v>
      </c>
      <c r="F6" s="58"/>
      <c r="G6" s="62">
        <f>E6*D6</f>
        <v>55</v>
      </c>
    </row>
    <row r="7" spans="1:7" ht="13.5" thickBot="1">
      <c r="A7" s="73"/>
      <c r="B7" s="32" t="s">
        <v>527</v>
      </c>
      <c r="C7" s="32"/>
      <c r="D7" s="32">
        <v>1</v>
      </c>
      <c r="E7" s="74">
        <f>G21</f>
        <v>150</v>
      </c>
      <c r="F7" s="32"/>
      <c r="G7" s="108">
        <f>E7*D7</f>
        <v>150</v>
      </c>
    </row>
    <row r="8" spans="1:7" ht="13.5" thickBot="1">
      <c r="A8" s="153"/>
      <c r="B8" s="154"/>
      <c r="C8" s="155"/>
      <c r="D8" s="156" t="s">
        <v>495</v>
      </c>
      <c r="E8" s="251"/>
      <c r="F8" s="166"/>
      <c r="G8" s="269">
        <f>G6+G7</f>
        <v>205</v>
      </c>
    </row>
    <row r="9" spans="1:7" ht="12" customHeight="1">
      <c r="A9" s="6"/>
      <c r="G9" s="104"/>
    </row>
    <row r="10" ht="12.75">
      <c r="A10" s="2" t="s">
        <v>513</v>
      </c>
    </row>
    <row r="11" ht="13.5" thickBot="1"/>
    <row r="12" spans="1:7" ht="27" thickBot="1">
      <c r="A12" s="142" t="s">
        <v>514</v>
      </c>
      <c r="B12" s="143" t="s">
        <v>515</v>
      </c>
      <c r="C12" s="144" t="s">
        <v>980</v>
      </c>
      <c r="D12" s="145" t="s">
        <v>519</v>
      </c>
      <c r="E12" s="146" t="s">
        <v>522</v>
      </c>
      <c r="F12" s="147" t="s">
        <v>517</v>
      </c>
      <c r="G12" s="148" t="s">
        <v>518</v>
      </c>
    </row>
    <row r="13" spans="1:7" ht="13.5" thickBot="1">
      <c r="A13" s="149"/>
      <c r="B13" s="150" t="s">
        <v>761</v>
      </c>
      <c r="C13" s="150" t="s">
        <v>981</v>
      </c>
      <c r="D13" s="150"/>
      <c r="E13" s="151">
        <v>55</v>
      </c>
      <c r="F13" s="150">
        <v>1</v>
      </c>
      <c r="G13" s="152">
        <f>F13*E13</f>
        <v>55</v>
      </c>
    </row>
    <row r="14" spans="1:7" ht="13.5" thickBot="1">
      <c r="A14" s="153"/>
      <c r="B14" s="154"/>
      <c r="C14" s="155"/>
      <c r="D14" s="156" t="s">
        <v>496</v>
      </c>
      <c r="E14" s="166"/>
      <c r="F14" s="157" t="s">
        <v>564</v>
      </c>
      <c r="G14" s="158">
        <f>SUM(G13:G13)</f>
        <v>55</v>
      </c>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2.75">
      <c r="A19" s="95" t="s">
        <v>210</v>
      </c>
      <c r="B19" s="45"/>
      <c r="C19" s="28"/>
      <c r="D19" s="28">
        <v>1</v>
      </c>
      <c r="E19" s="28"/>
      <c r="F19" s="151">
        <v>45</v>
      </c>
      <c r="G19" s="46">
        <f>D19*F19</f>
        <v>45</v>
      </c>
    </row>
    <row r="20" spans="1:7" ht="13.5" thickBot="1">
      <c r="A20" s="387" t="s">
        <v>943</v>
      </c>
      <c r="B20" s="45"/>
      <c r="C20" s="28"/>
      <c r="D20" s="28">
        <v>1</v>
      </c>
      <c r="E20" s="28"/>
      <c r="F20" s="29">
        <v>105</v>
      </c>
      <c r="G20" s="46">
        <f>D20*F20</f>
        <v>105</v>
      </c>
    </row>
    <row r="21" spans="1:7" ht="13.5" thickBot="1">
      <c r="A21" s="34"/>
      <c r="B21" s="36"/>
      <c r="C21" s="35"/>
      <c r="D21" s="36"/>
      <c r="E21" s="37" t="s">
        <v>497</v>
      </c>
      <c r="F21" s="38"/>
      <c r="G21" s="100">
        <f>SUM(G19:G20)</f>
        <v>150</v>
      </c>
    </row>
    <row r="22" s="419" customFormat="1" ht="12.75">
      <c r="A22" s="419" t="s">
        <v>999</v>
      </c>
    </row>
  </sheetData>
  <sheetProtection/>
  <printOptions/>
  <pageMargins left="0.75" right="0.75" top="1" bottom="1" header="0.5" footer="0.5"/>
  <pageSetup fitToHeight="1" fitToWidth="1" horizontalDpi="300" verticalDpi="300" orientation="portrait" scale="90" r:id="rId1"/>
</worksheet>
</file>

<file path=xl/worksheets/sheet149.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F1" sqref="F1"/>
    </sheetView>
  </sheetViews>
  <sheetFormatPr defaultColWidth="9.33203125" defaultRowHeight="12.75"/>
  <cols>
    <col min="1" max="1" width="13.83203125" style="126" customWidth="1"/>
    <col min="2" max="2" width="27.5" style="126" customWidth="1"/>
    <col min="3" max="3" width="16" style="126" customWidth="1"/>
    <col min="4" max="4" width="7.66015625" style="126" customWidth="1"/>
    <col min="5" max="5" width="16.83203125" style="126" customWidth="1"/>
    <col min="6" max="7" width="12.16015625" style="126" customWidth="1"/>
    <col min="8" max="16384" width="9.33203125" style="126" customWidth="1"/>
  </cols>
  <sheetData>
    <row r="1" spans="1:6" ht="13.5" thickBot="1">
      <c r="A1" s="124" t="s">
        <v>520</v>
      </c>
      <c r="B1" s="125" t="s">
        <v>852</v>
      </c>
      <c r="C1" s="125"/>
      <c r="E1" s="126" t="s">
        <v>521</v>
      </c>
      <c r="F1" s="619" t="s">
        <v>223</v>
      </c>
    </row>
    <row r="2" spans="1:6" ht="12.75">
      <c r="A2" s="124"/>
      <c r="B2" s="127" t="s">
        <v>908</v>
      </c>
      <c r="F2" s="127"/>
    </row>
    <row r="3" ht="12.75">
      <c r="A3" s="141"/>
    </row>
    <row r="4" ht="12.75">
      <c r="A4" s="126" t="s">
        <v>872</v>
      </c>
    </row>
    <row r="5" ht="13.5" thickBot="1"/>
    <row r="6" spans="1:7" ht="27" thickBot="1">
      <c r="A6" s="671" t="s">
        <v>842</v>
      </c>
      <c r="B6" s="672"/>
      <c r="C6" s="167" t="s">
        <v>528</v>
      </c>
      <c r="D6" s="168" t="s">
        <v>642</v>
      </c>
      <c r="E6" s="169" t="s">
        <v>644</v>
      </c>
      <c r="F6" s="145" t="s">
        <v>843</v>
      </c>
      <c r="G6" s="170" t="s">
        <v>542</v>
      </c>
    </row>
    <row r="7" spans="1:7" ht="13.5" thickBot="1">
      <c r="A7" s="171" t="s">
        <v>1011</v>
      </c>
      <c r="B7" s="172"/>
      <c r="C7" s="133" t="s">
        <v>543</v>
      </c>
      <c r="D7" s="133">
        <v>1</v>
      </c>
      <c r="E7" s="173">
        <v>90</v>
      </c>
      <c r="F7" s="174">
        <f>E7*D7</f>
        <v>90</v>
      </c>
      <c r="G7" s="136">
        <f>E7*D7</f>
        <v>90</v>
      </c>
    </row>
    <row r="8" spans="1:7" ht="13.5" thickBot="1">
      <c r="A8" s="153"/>
      <c r="B8" s="154"/>
      <c r="C8" s="155"/>
      <c r="D8" s="156"/>
      <c r="E8" s="156" t="s">
        <v>498</v>
      </c>
      <c r="F8" s="157"/>
      <c r="G8" s="158">
        <f>G7</f>
        <v>90</v>
      </c>
    </row>
    <row r="9" spans="1:7" ht="12.75">
      <c r="A9" s="127"/>
      <c r="B9" s="127"/>
      <c r="C9" s="127"/>
      <c r="D9" s="127"/>
      <c r="E9" s="127"/>
      <c r="F9" s="127"/>
      <c r="G9" s="127"/>
    </row>
  </sheetData>
  <sheetProtection/>
  <mergeCells count="1">
    <mergeCell ref="A6:B6"/>
  </mergeCells>
  <printOptions/>
  <pageMargins left="0.75" right="0.75" top="1" bottom="1" header="0.5" footer="0.5"/>
  <pageSetup fitToHeight="1" fitToWidth="1" horizontalDpi="300" verticalDpi="300" orientation="portrait" scale="93"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G22"/>
  <sheetViews>
    <sheetView workbookViewId="0" topLeftCell="A10">
      <selection activeCell="C23" sqref="C23"/>
    </sheetView>
  </sheetViews>
  <sheetFormatPr defaultColWidth="9.33203125" defaultRowHeight="12.75"/>
  <cols>
    <col min="1" max="1" width="13.83203125" style="419" customWidth="1"/>
    <col min="2" max="2" width="32.5" style="419" customWidth="1"/>
    <col min="3" max="3" width="18" style="419" customWidth="1"/>
    <col min="4" max="4" width="9"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641</v>
      </c>
      <c r="E1" s="419" t="s">
        <v>521</v>
      </c>
      <c r="F1" s="242" t="s">
        <v>601</v>
      </c>
    </row>
    <row r="2" spans="1:6" ht="12.75">
      <c r="A2" s="418"/>
      <c r="B2" s="380" t="s">
        <v>634</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110</v>
      </c>
      <c r="F6" s="422"/>
      <c r="G6" s="424">
        <f>E6*D6</f>
        <v>110</v>
      </c>
    </row>
    <row r="7" spans="1:7" ht="13.5" thickBot="1">
      <c r="A7" s="425"/>
      <c r="B7" s="426" t="s">
        <v>527</v>
      </c>
      <c r="C7" s="426"/>
      <c r="D7" s="426">
        <v>1</v>
      </c>
      <c r="E7" s="427">
        <f>G21</f>
        <v>125</v>
      </c>
      <c r="F7" s="426"/>
      <c r="G7" s="428">
        <f>E7*D7</f>
        <v>125</v>
      </c>
    </row>
    <row r="8" spans="1:7" ht="13.5" thickBot="1">
      <c r="A8" s="527"/>
      <c r="B8" s="394"/>
      <c r="C8" s="528" t="s">
        <v>160</v>
      </c>
      <c r="D8" s="394"/>
      <c r="E8" s="394"/>
      <c r="F8" s="394"/>
      <c r="G8" s="544">
        <f>G7+G6</f>
        <v>235</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761</v>
      </c>
      <c r="C13" s="389" t="s">
        <v>986</v>
      </c>
      <c r="D13" s="389"/>
      <c r="E13" s="390">
        <v>55</v>
      </c>
      <c r="F13" s="389">
        <v>2</v>
      </c>
      <c r="G13" s="446">
        <f>F13*E13</f>
        <v>110</v>
      </c>
    </row>
    <row r="14" spans="1:7" ht="13.5" thickBot="1">
      <c r="A14" s="392"/>
      <c r="B14" s="394"/>
      <c r="C14" s="393"/>
      <c r="D14" s="429" t="s">
        <v>334</v>
      </c>
      <c r="E14" s="395"/>
      <c r="F14" s="452" t="s">
        <v>564</v>
      </c>
      <c r="G14" s="453">
        <f>SUM(G13:G13)</f>
        <v>110</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27" thickBot="1">
      <c r="A18" s="381" t="s">
        <v>526</v>
      </c>
      <c r="B18" s="382" t="s">
        <v>527</v>
      </c>
      <c r="C18" s="383" t="s">
        <v>528</v>
      </c>
      <c r="D18" s="384" t="s">
        <v>529</v>
      </c>
      <c r="E18" s="385" t="s">
        <v>530</v>
      </c>
      <c r="F18" s="43" t="s">
        <v>531</v>
      </c>
      <c r="G18" s="386" t="s">
        <v>532</v>
      </c>
    </row>
    <row r="19" spans="1:7" ht="12.75">
      <c r="A19" s="387" t="s">
        <v>943</v>
      </c>
      <c r="B19" s="388"/>
      <c r="C19" s="389"/>
      <c r="D19" s="389">
        <v>1</v>
      </c>
      <c r="E19" s="389"/>
      <c r="F19" s="390">
        <v>105</v>
      </c>
      <c r="G19" s="391">
        <f>D19*F19</f>
        <v>105</v>
      </c>
    </row>
    <row r="20" spans="1:7" ht="13.5" thickBot="1">
      <c r="A20" s="387" t="s">
        <v>213</v>
      </c>
      <c r="B20" s="388"/>
      <c r="C20" s="389"/>
      <c r="D20" s="389">
        <v>1</v>
      </c>
      <c r="E20" s="389"/>
      <c r="F20" s="390">
        <v>20</v>
      </c>
      <c r="G20" s="391">
        <f>D20*F20</f>
        <v>20</v>
      </c>
    </row>
    <row r="21" spans="1:7" ht="13.5" thickBot="1">
      <c r="A21" s="392"/>
      <c r="B21" s="393"/>
      <c r="C21" s="394"/>
      <c r="D21" s="393"/>
      <c r="E21" s="429" t="s">
        <v>333</v>
      </c>
      <c r="F21" s="395"/>
      <c r="G21" s="396">
        <f>SUM(G19:G20)</f>
        <v>125</v>
      </c>
    </row>
    <row r="22" ht="12.75">
      <c r="A22" s="419" t="s">
        <v>999</v>
      </c>
    </row>
  </sheetData>
  <sheetProtection/>
  <printOptions/>
  <pageMargins left="0.75" right="0.75" top="1" bottom="1" header="0.5" footer="0.5"/>
  <pageSetup fitToHeight="1" fitToWidth="1" horizontalDpi="300" verticalDpi="300" orientation="portrait" scale="89" r:id="rId1"/>
</worksheet>
</file>

<file path=xl/worksheets/sheet150.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G11" sqref="G11"/>
    </sheetView>
  </sheetViews>
  <sheetFormatPr defaultColWidth="9.33203125" defaultRowHeight="12.75"/>
  <cols>
    <col min="1" max="1" width="13.83203125" style="126" customWidth="1"/>
    <col min="2" max="2" width="27.5" style="126" customWidth="1"/>
    <col min="3" max="3" width="16" style="126" customWidth="1"/>
    <col min="4" max="4" width="7.66015625" style="126" customWidth="1"/>
    <col min="5" max="5" width="16.83203125" style="126" customWidth="1"/>
    <col min="6" max="7" width="12.16015625" style="126" customWidth="1"/>
    <col min="8" max="16384" width="9.33203125" style="126" customWidth="1"/>
  </cols>
  <sheetData>
    <row r="1" spans="1:6" ht="13.5" thickBot="1">
      <c r="A1" s="124" t="s">
        <v>520</v>
      </c>
      <c r="B1" s="125" t="s">
        <v>852</v>
      </c>
      <c r="C1" s="125"/>
      <c r="E1" s="126" t="s">
        <v>521</v>
      </c>
      <c r="F1" s="619" t="s">
        <v>910</v>
      </c>
    </row>
    <row r="2" spans="1:6" ht="12.75">
      <c r="A2" s="124"/>
      <c r="B2" s="127" t="s">
        <v>909</v>
      </c>
      <c r="F2" s="127"/>
    </row>
    <row r="3" ht="12.75">
      <c r="A3" s="141"/>
    </row>
    <row r="4" ht="12.75">
      <c r="A4" s="126" t="s">
        <v>872</v>
      </c>
    </row>
    <row r="5" ht="13.5" thickBot="1"/>
    <row r="6" spans="1:7" ht="27" thickBot="1">
      <c r="A6" s="671" t="s">
        <v>842</v>
      </c>
      <c r="B6" s="672"/>
      <c r="C6" s="167" t="s">
        <v>528</v>
      </c>
      <c r="D6" s="168" t="s">
        <v>642</v>
      </c>
      <c r="E6" s="169" t="s">
        <v>644</v>
      </c>
      <c r="F6" s="145" t="s">
        <v>843</v>
      </c>
      <c r="G6" s="170" t="s">
        <v>542</v>
      </c>
    </row>
    <row r="7" spans="1:7" ht="13.5" thickBot="1">
      <c r="A7" s="171" t="s">
        <v>1011</v>
      </c>
      <c r="B7" s="172"/>
      <c r="C7" s="133" t="s">
        <v>543</v>
      </c>
      <c r="D7" s="133">
        <v>1</v>
      </c>
      <c r="E7" s="173">
        <v>90</v>
      </c>
      <c r="F7" s="174">
        <f>E7*D7</f>
        <v>90</v>
      </c>
      <c r="G7" s="136">
        <f>E7*D7</f>
        <v>90</v>
      </c>
    </row>
    <row r="8" spans="1:7" ht="13.5" thickBot="1">
      <c r="A8" s="153"/>
      <c r="B8" s="154"/>
      <c r="C8" s="155"/>
      <c r="D8" s="156"/>
      <c r="E8" s="156" t="s">
        <v>499</v>
      </c>
      <c r="F8" s="157"/>
      <c r="G8" s="158">
        <f>G7</f>
        <v>90</v>
      </c>
    </row>
    <row r="9" spans="1:7" ht="12.75">
      <c r="A9" s="127"/>
      <c r="B9" s="127"/>
      <c r="C9" s="127"/>
      <c r="D9" s="127"/>
      <c r="E9" s="127"/>
      <c r="F9" s="127"/>
      <c r="G9" s="127"/>
    </row>
  </sheetData>
  <sheetProtection/>
  <mergeCells count="1">
    <mergeCell ref="A6:B6"/>
  </mergeCells>
  <printOptions/>
  <pageMargins left="0.75" right="0.75" top="1" bottom="1" header="0.5" footer="0.5"/>
  <pageSetup fitToHeight="1" fitToWidth="1" horizontalDpi="300" verticalDpi="300" orientation="portrait" scale="93" r:id="rId1"/>
</worksheet>
</file>

<file path=xl/worksheets/sheet151.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4">
      <selection activeCell="G2" sqref="G2"/>
    </sheetView>
  </sheetViews>
  <sheetFormatPr defaultColWidth="9.33203125" defaultRowHeight="12.75"/>
  <cols>
    <col min="1" max="1" width="14.83203125" style="0" bestFit="1" customWidth="1"/>
    <col min="2" max="2" width="19" style="0" bestFit="1" customWidth="1"/>
    <col min="3" max="3" width="16" style="0" customWidth="1"/>
    <col min="5" max="5" width="15.16015625" style="0" bestFit="1" customWidth="1"/>
    <col min="7" max="7" width="9.5" style="0" bestFit="1" customWidth="1"/>
  </cols>
  <sheetData>
    <row r="1" spans="1:7" ht="13.5" thickBot="1">
      <c r="A1" s="2" t="s">
        <v>520</v>
      </c>
      <c r="B1" s="92" t="s">
        <v>762</v>
      </c>
      <c r="C1" s="3"/>
      <c r="D1" s="1"/>
      <c r="E1" s="1" t="s">
        <v>521</v>
      </c>
      <c r="F1" s="92" t="s">
        <v>237</v>
      </c>
      <c r="G1" s="3"/>
    </row>
    <row r="2" spans="1:7" ht="12.75">
      <c r="A2" s="2"/>
      <c r="B2" s="96" t="s">
        <v>238</v>
      </c>
      <c r="C2" s="1"/>
      <c r="D2" s="1"/>
      <c r="E2" s="1"/>
      <c r="F2" s="4"/>
      <c r="G2" s="1"/>
    </row>
    <row r="3" spans="1:7" ht="13.5" thickBot="1">
      <c r="A3" s="2"/>
      <c r="B3" s="4"/>
      <c r="C3" s="1"/>
      <c r="D3" s="1"/>
      <c r="E3" s="1"/>
      <c r="F3" s="4"/>
      <c r="G3" s="1"/>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3.5" thickBot="1">
      <c r="A6" s="69"/>
      <c r="B6" s="98" t="s">
        <v>571</v>
      </c>
      <c r="C6" s="58"/>
      <c r="D6" s="58">
        <v>1</v>
      </c>
      <c r="E6" s="72">
        <f>G14</f>
        <v>110</v>
      </c>
      <c r="F6" s="58"/>
      <c r="G6" s="62">
        <f>E6*D6</f>
        <v>110</v>
      </c>
    </row>
    <row r="7" spans="1:7" ht="13.5" thickBot="1">
      <c r="A7" s="296"/>
      <c r="B7" s="297" t="s">
        <v>527</v>
      </c>
      <c r="C7" s="85"/>
      <c r="D7" s="85">
        <v>1</v>
      </c>
      <c r="E7" s="72">
        <f>G18</f>
        <v>10</v>
      </c>
      <c r="F7" s="85"/>
      <c r="G7" s="234">
        <f>E7</f>
        <v>10</v>
      </c>
    </row>
    <row r="8" spans="1:7" ht="13.5" thickBot="1">
      <c r="A8" s="153"/>
      <c r="B8" s="154"/>
      <c r="C8" s="155"/>
      <c r="D8" s="156" t="s">
        <v>500</v>
      </c>
      <c r="E8" s="251"/>
      <c r="F8" s="166"/>
      <c r="G8" s="266">
        <f>G6+G7</f>
        <v>120</v>
      </c>
    </row>
    <row r="9" spans="1:7" ht="12.75">
      <c r="A9" s="6"/>
      <c r="B9" s="1"/>
      <c r="C9" s="1"/>
      <c r="D9" s="1"/>
      <c r="E9" s="1"/>
      <c r="F9" s="1"/>
      <c r="G9" s="104"/>
    </row>
    <row r="10" spans="1:7" ht="12.75">
      <c r="A10" s="2" t="s">
        <v>513</v>
      </c>
      <c r="B10" s="1"/>
      <c r="C10" s="1"/>
      <c r="D10" s="1"/>
      <c r="E10" s="1"/>
      <c r="F10" s="1"/>
      <c r="G10" s="1"/>
    </row>
    <row r="11" spans="1:7" ht="13.5" thickBot="1">
      <c r="A11" s="1"/>
      <c r="B11" s="1"/>
      <c r="C11" s="1"/>
      <c r="D11" s="1"/>
      <c r="E11" s="1"/>
      <c r="F11" s="1"/>
      <c r="G11" s="1"/>
    </row>
    <row r="12" spans="1:7" ht="53.25" thickBot="1">
      <c r="A12" s="142" t="s">
        <v>514</v>
      </c>
      <c r="B12" s="143" t="s">
        <v>515</v>
      </c>
      <c r="C12" s="144" t="s">
        <v>980</v>
      </c>
      <c r="D12" s="145" t="s">
        <v>519</v>
      </c>
      <c r="E12" s="146" t="s">
        <v>522</v>
      </c>
      <c r="F12" s="147" t="s">
        <v>517</v>
      </c>
      <c r="G12" s="148" t="s">
        <v>518</v>
      </c>
    </row>
    <row r="13" spans="1:7" ht="13.5" thickBot="1">
      <c r="A13" s="149"/>
      <c r="B13" s="150" t="s">
        <v>761</v>
      </c>
      <c r="C13" s="150" t="s">
        <v>981</v>
      </c>
      <c r="D13" s="150"/>
      <c r="E13" s="151">
        <v>55</v>
      </c>
      <c r="F13" s="150">
        <v>2</v>
      </c>
      <c r="G13" s="152">
        <f>F13*E13</f>
        <v>110</v>
      </c>
    </row>
    <row r="14" spans="1:7" ht="13.5" thickBot="1">
      <c r="A14" s="153"/>
      <c r="B14" s="154"/>
      <c r="C14" s="155"/>
      <c r="D14" s="156" t="s">
        <v>501</v>
      </c>
      <c r="E14" s="166"/>
      <c r="F14" s="157" t="s">
        <v>564</v>
      </c>
      <c r="G14" s="158">
        <f>SUM(G13:G13)</f>
        <v>110</v>
      </c>
    </row>
    <row r="15" spans="1:7" ht="13.5" thickBot="1">
      <c r="A15" s="1"/>
      <c r="B15" s="1"/>
      <c r="C15" s="1"/>
      <c r="D15" s="1"/>
      <c r="E15" s="1"/>
      <c r="F15" s="1"/>
      <c r="G15" s="1"/>
    </row>
    <row r="16" spans="1:7" ht="36" thickBot="1">
      <c r="A16" s="41" t="s">
        <v>526</v>
      </c>
      <c r="B16" s="265" t="s">
        <v>527</v>
      </c>
      <c r="C16" s="264" t="s">
        <v>528</v>
      </c>
      <c r="D16" s="20" t="s">
        <v>529</v>
      </c>
      <c r="E16" s="22" t="s">
        <v>530</v>
      </c>
      <c r="F16" s="43" t="s">
        <v>531</v>
      </c>
      <c r="G16" s="25" t="s">
        <v>532</v>
      </c>
    </row>
    <row r="17" spans="1:7" ht="13.5" thickBot="1">
      <c r="A17" s="44" t="s">
        <v>239</v>
      </c>
      <c r="B17" s="45"/>
      <c r="C17" s="28"/>
      <c r="D17" s="28">
        <v>1</v>
      </c>
      <c r="E17" s="28"/>
      <c r="F17" s="29">
        <v>10</v>
      </c>
      <c r="G17" s="46">
        <f>D17*F17</f>
        <v>10</v>
      </c>
    </row>
    <row r="18" spans="1:7" ht="13.5" thickBot="1">
      <c r="A18" s="34"/>
      <c r="B18" s="36"/>
      <c r="C18" s="35"/>
      <c r="D18" s="36"/>
      <c r="E18" s="37" t="s">
        <v>502</v>
      </c>
      <c r="F18" s="38"/>
      <c r="G18" s="200">
        <f>SUM(G17:G17)</f>
        <v>10</v>
      </c>
    </row>
    <row r="20" ht="12.75">
      <c r="A20" s="547"/>
    </row>
  </sheetData>
  <sheetProtection/>
  <printOptions/>
  <pageMargins left="0.75" right="0.75" top="1" bottom="1" header="0.5" footer="0.5"/>
  <pageSetup fitToHeight="0" fitToWidth="1" horizontalDpi="600" verticalDpi="600" orientation="portrait" r:id="rId1"/>
</worksheet>
</file>

<file path=xl/worksheets/sheet152.xml><?xml version="1.0" encoding="utf-8"?>
<worksheet xmlns="http://schemas.openxmlformats.org/spreadsheetml/2006/main" xmlns:r="http://schemas.openxmlformats.org/officeDocument/2006/relationships">
  <sheetPr>
    <tabColor rgb="FF00B0F0"/>
    <pageSetUpPr fitToPage="1"/>
  </sheetPr>
  <dimension ref="A1:I35"/>
  <sheetViews>
    <sheetView workbookViewId="0" topLeftCell="A13">
      <selection activeCell="F25" sqref="F25"/>
    </sheetView>
  </sheetViews>
  <sheetFormatPr defaultColWidth="9.33203125" defaultRowHeight="12.75"/>
  <cols>
    <col min="1" max="1" width="13.83203125" style="126" customWidth="1"/>
    <col min="2" max="2" width="27.5" style="126" customWidth="1"/>
    <col min="3" max="3" width="16" style="126" customWidth="1"/>
    <col min="4" max="4" width="8.83203125" style="126" customWidth="1"/>
    <col min="5" max="5" width="16.83203125" style="126" customWidth="1"/>
    <col min="6" max="6" width="13.33203125" style="126" customWidth="1"/>
    <col min="7" max="7" width="12.16015625" style="126" customWidth="1"/>
    <col min="8" max="16384" width="9.33203125" style="126" customWidth="1"/>
  </cols>
  <sheetData>
    <row r="1" spans="1:6" ht="13.5" thickBot="1">
      <c r="A1" s="124" t="s">
        <v>520</v>
      </c>
      <c r="B1" s="125" t="s">
        <v>849</v>
      </c>
      <c r="C1" s="125"/>
      <c r="E1" s="126" t="s">
        <v>521</v>
      </c>
      <c r="F1" s="125" t="s">
        <v>732</v>
      </c>
    </row>
    <row r="2" spans="1:6" ht="12.75">
      <c r="A2" s="124"/>
      <c r="B2" s="127" t="s">
        <v>848</v>
      </c>
      <c r="F2" s="127"/>
    </row>
    <row r="3" ht="13.5" thickBot="1"/>
    <row r="4" spans="1:7" ht="12.75">
      <c r="A4" s="128" t="s">
        <v>560</v>
      </c>
      <c r="B4" s="129" t="s">
        <v>534</v>
      </c>
      <c r="C4" s="129" t="s">
        <v>528</v>
      </c>
      <c r="D4" s="129" t="s">
        <v>540</v>
      </c>
      <c r="E4" s="129" t="s">
        <v>561</v>
      </c>
      <c r="F4" s="680" t="s">
        <v>562</v>
      </c>
      <c r="G4" s="681"/>
    </row>
    <row r="5" spans="1:7" ht="13.5" thickBot="1">
      <c r="A5" s="130"/>
      <c r="B5" s="131"/>
      <c r="C5" s="131"/>
      <c r="D5" s="131" t="s">
        <v>566</v>
      </c>
      <c r="E5" s="131" t="s">
        <v>567</v>
      </c>
      <c r="F5" s="682" t="s">
        <v>568</v>
      </c>
      <c r="G5" s="683"/>
    </row>
    <row r="6" spans="1:7" ht="12.75">
      <c r="A6" s="132"/>
      <c r="B6" s="133" t="s">
        <v>571</v>
      </c>
      <c r="C6" s="133"/>
      <c r="D6" s="133">
        <v>1</v>
      </c>
      <c r="E6" s="134">
        <f>G17</f>
        <v>2295</v>
      </c>
      <c r="F6" s="279"/>
      <c r="G6" s="355">
        <f>E6*D6</f>
        <v>2295</v>
      </c>
    </row>
    <row r="7" spans="1:7" ht="13.5" thickBot="1">
      <c r="A7" s="137"/>
      <c r="B7" s="138" t="s">
        <v>527</v>
      </c>
      <c r="C7" s="138"/>
      <c r="D7" s="138">
        <v>1</v>
      </c>
      <c r="E7" s="139">
        <f>G26</f>
        <v>356</v>
      </c>
      <c r="F7" s="150"/>
      <c r="G7" s="66">
        <f>E7*D7</f>
        <v>356</v>
      </c>
    </row>
    <row r="8" spans="1:9" ht="13.5" thickBot="1">
      <c r="A8" s="153"/>
      <c r="B8" s="154"/>
      <c r="C8" s="155"/>
      <c r="D8" s="156"/>
      <c r="E8" s="156" t="s">
        <v>503</v>
      </c>
      <c r="F8" s="576"/>
      <c r="G8" s="269">
        <f>SUM(G6:G7)</f>
        <v>2651</v>
      </c>
      <c r="I8" s="547"/>
    </row>
    <row r="9" spans="1:7" ht="12.75">
      <c r="A9" s="246"/>
      <c r="B9" s="247"/>
      <c r="C9" s="246"/>
      <c r="D9" s="248"/>
      <c r="E9" s="248"/>
      <c r="F9" s="246"/>
      <c r="G9" s="270"/>
    </row>
    <row r="10" ht="12.75">
      <c r="A10" s="124" t="s">
        <v>513</v>
      </c>
    </row>
    <row r="11" ht="13.5" thickBot="1"/>
    <row r="12" spans="1:7" ht="27" thickBot="1">
      <c r="A12" s="142" t="s">
        <v>514</v>
      </c>
      <c r="B12" s="143" t="s">
        <v>515</v>
      </c>
      <c r="C12" s="144" t="s">
        <v>980</v>
      </c>
      <c r="D12" s="145" t="s">
        <v>519</v>
      </c>
      <c r="E12" s="146" t="s">
        <v>522</v>
      </c>
      <c r="F12" s="147" t="s">
        <v>517</v>
      </c>
      <c r="G12" s="148" t="s">
        <v>518</v>
      </c>
    </row>
    <row r="13" spans="1:7" ht="12.75">
      <c r="A13" s="548"/>
      <c r="B13" s="569" t="s">
        <v>523</v>
      </c>
      <c r="C13" s="588" t="s">
        <v>982</v>
      </c>
      <c r="D13" s="573"/>
      <c r="E13" s="151">
        <v>95</v>
      </c>
      <c r="F13" s="571">
        <v>1</v>
      </c>
      <c r="G13" s="568">
        <f>F13*E13</f>
        <v>95</v>
      </c>
    </row>
    <row r="14" spans="1:9" ht="12.75">
      <c r="A14" s="548"/>
      <c r="B14" s="567" t="s">
        <v>271</v>
      </c>
      <c r="C14" s="589" t="s">
        <v>981</v>
      </c>
      <c r="D14" s="572"/>
      <c r="E14" s="151">
        <v>65</v>
      </c>
      <c r="F14" s="570">
        <v>20</v>
      </c>
      <c r="G14" s="152">
        <f>E14*F14</f>
        <v>1300</v>
      </c>
      <c r="I14" s="547"/>
    </row>
    <row r="15" spans="1:7" ht="12.75">
      <c r="A15" s="149"/>
      <c r="B15" s="279" t="s">
        <v>233</v>
      </c>
      <c r="C15" s="175" t="s">
        <v>981</v>
      </c>
      <c r="D15" s="150"/>
      <c r="E15" s="151">
        <v>55</v>
      </c>
      <c r="F15" s="150">
        <v>20</v>
      </c>
      <c r="G15" s="152">
        <f>F15*E15</f>
        <v>1100</v>
      </c>
    </row>
    <row r="16" spans="1:7" ht="13.5" thickBot="1">
      <c r="A16" s="149"/>
      <c r="B16" s="138" t="s">
        <v>563</v>
      </c>
      <c r="C16" s="175" t="s">
        <v>981</v>
      </c>
      <c r="D16" s="150"/>
      <c r="E16" s="151">
        <v>45</v>
      </c>
      <c r="F16" s="150">
        <v>20</v>
      </c>
      <c r="G16" s="152">
        <f>F16*E16</f>
        <v>900</v>
      </c>
    </row>
    <row r="17" spans="1:9" ht="13.5" thickBot="1">
      <c r="A17" s="153"/>
      <c r="B17" s="154"/>
      <c r="C17" s="155"/>
      <c r="D17" s="156"/>
      <c r="E17" s="156" t="s">
        <v>503</v>
      </c>
      <c r="F17" s="157" t="s">
        <v>564</v>
      </c>
      <c r="G17" s="453">
        <f>G13+G14+G16</f>
        <v>2295</v>
      </c>
      <c r="I17" s="547"/>
    </row>
    <row r="18" spans="1:7" s="419" customFormat="1" ht="12.75">
      <c r="A18" s="380" t="s">
        <v>967</v>
      </c>
      <c r="B18" s="380"/>
      <c r="C18" s="380"/>
      <c r="D18" s="380"/>
      <c r="E18" s="380"/>
      <c r="F18" s="380"/>
      <c r="G18" s="380"/>
    </row>
    <row r="19" spans="1:7" s="419" customFormat="1" ht="12.75">
      <c r="A19" s="380"/>
      <c r="B19" s="380"/>
      <c r="C19" s="380"/>
      <c r="D19" s="380"/>
      <c r="E19" s="380"/>
      <c r="F19" s="380"/>
      <c r="G19" s="380"/>
    </row>
    <row r="20" spans="1:7" ht="12.75">
      <c r="A20" s="127" t="s">
        <v>525</v>
      </c>
      <c r="B20" s="127"/>
      <c r="C20" s="127"/>
      <c r="D20" s="127"/>
      <c r="E20" s="127"/>
      <c r="F20" s="127"/>
      <c r="G20" s="127"/>
    </row>
    <row r="21" spans="1:7" ht="13.5" thickBot="1">
      <c r="A21" s="127"/>
      <c r="B21" s="127"/>
      <c r="C21" s="127"/>
      <c r="D21" s="127"/>
      <c r="E21" s="127"/>
      <c r="F21" s="127"/>
      <c r="G21" s="127"/>
    </row>
    <row r="22" spans="1:7" ht="27" thickBot="1">
      <c r="A22" s="159" t="s">
        <v>526</v>
      </c>
      <c r="B22" s="160" t="s">
        <v>527</v>
      </c>
      <c r="C22" s="143" t="s">
        <v>528</v>
      </c>
      <c r="D22" s="143" t="s">
        <v>529</v>
      </c>
      <c r="E22" s="145" t="s">
        <v>841</v>
      </c>
      <c r="F22" s="161" t="s">
        <v>531</v>
      </c>
      <c r="G22" s="148" t="s">
        <v>532</v>
      </c>
    </row>
    <row r="23" spans="1:7" ht="12.75">
      <c r="A23" s="162" t="s">
        <v>645</v>
      </c>
      <c r="B23" s="163"/>
      <c r="C23" s="150"/>
      <c r="D23" s="150">
        <v>1</v>
      </c>
      <c r="E23" s="150"/>
      <c r="F23" s="151">
        <v>41</v>
      </c>
      <c r="G23" s="164">
        <f>D23*F23</f>
        <v>41</v>
      </c>
    </row>
    <row r="24" spans="1:7" ht="12.75">
      <c r="A24" s="162" t="s">
        <v>113</v>
      </c>
      <c r="B24" s="163"/>
      <c r="C24" s="150"/>
      <c r="D24" s="150">
        <v>2</v>
      </c>
      <c r="E24" s="150"/>
      <c r="F24" s="151">
        <v>100</v>
      </c>
      <c r="G24" s="566">
        <v>100</v>
      </c>
    </row>
    <row r="25" spans="1:7" ht="13.5" thickBot="1">
      <c r="A25" s="162" t="s">
        <v>974</v>
      </c>
      <c r="B25" s="163"/>
      <c r="C25" s="150"/>
      <c r="D25" s="150">
        <v>1</v>
      </c>
      <c r="E25" s="150"/>
      <c r="F25" s="151">
        <v>215</v>
      </c>
      <c r="G25" s="46">
        <v>215</v>
      </c>
    </row>
    <row r="26" spans="1:8" ht="13.5" thickBot="1">
      <c r="A26" s="153"/>
      <c r="B26" s="155"/>
      <c r="C26" s="154"/>
      <c r="D26" s="155"/>
      <c r="E26" s="156" t="s">
        <v>504</v>
      </c>
      <c r="F26" s="166"/>
      <c r="G26" s="38">
        <f>SUM(G23:G25)</f>
        <v>356</v>
      </c>
      <c r="H26" s="547"/>
    </row>
    <row r="31" ht="12.75">
      <c r="I31" s="547"/>
    </row>
    <row r="33" spans="1:9" ht="12.75">
      <c r="A33" s="547"/>
      <c r="I33" s="547"/>
    </row>
    <row r="35" ht="12.75">
      <c r="A35" s="547"/>
    </row>
  </sheetData>
  <sheetProtection/>
  <mergeCells count="2">
    <mergeCell ref="F4:G4"/>
    <mergeCell ref="F5:G5"/>
  </mergeCells>
  <printOptions/>
  <pageMargins left="0.75" right="0.75" top="1" bottom="1" header="0.5" footer="0.5"/>
  <pageSetup fitToHeight="0" fitToWidth="1" horizontalDpi="300" verticalDpi="300" orientation="portrait" scale="84" r:id="rId1"/>
</worksheet>
</file>

<file path=xl/worksheets/sheet153.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F1" sqref="F1"/>
    </sheetView>
  </sheetViews>
  <sheetFormatPr defaultColWidth="9.33203125" defaultRowHeight="12.75"/>
  <cols>
    <col min="1" max="1" width="13.83203125" style="126" customWidth="1"/>
    <col min="2" max="2" width="30.83203125" style="126" customWidth="1"/>
    <col min="3" max="3" width="17.83203125" style="126" customWidth="1"/>
    <col min="4" max="4" width="7.66015625" style="126" customWidth="1"/>
    <col min="5" max="5" width="16.83203125" style="126" customWidth="1"/>
    <col min="6" max="6" width="11" style="126" customWidth="1"/>
    <col min="7" max="7" width="12.16015625" style="126" customWidth="1"/>
    <col min="8" max="16384" width="9.33203125" style="126" customWidth="1"/>
  </cols>
  <sheetData>
    <row r="1" spans="1:6" ht="13.5" thickBot="1">
      <c r="A1" s="124" t="s">
        <v>520</v>
      </c>
      <c r="B1" s="125" t="s">
        <v>852</v>
      </c>
      <c r="C1" s="125"/>
      <c r="E1" s="126" t="s">
        <v>521</v>
      </c>
      <c r="F1" s="619" t="s">
        <v>733</v>
      </c>
    </row>
    <row r="2" spans="1:6" ht="12.75">
      <c r="A2" s="124"/>
      <c r="B2" s="127" t="s">
        <v>850</v>
      </c>
      <c r="F2" s="127"/>
    </row>
    <row r="3" ht="12.75">
      <c r="A3" s="141"/>
    </row>
    <row r="4" ht="12.75">
      <c r="A4" s="126" t="s">
        <v>872</v>
      </c>
    </row>
    <row r="5" ht="13.5" thickBot="1"/>
    <row r="6" spans="1:7" ht="27" thickBot="1">
      <c r="A6" s="671" t="s">
        <v>842</v>
      </c>
      <c r="B6" s="672"/>
      <c r="C6" s="167" t="s">
        <v>528</v>
      </c>
      <c r="D6" s="168" t="s">
        <v>642</v>
      </c>
      <c r="E6" s="169" t="s">
        <v>644</v>
      </c>
      <c r="F6" s="145" t="s">
        <v>843</v>
      </c>
      <c r="G6" s="170" t="s">
        <v>542</v>
      </c>
    </row>
    <row r="7" spans="1:7" ht="13.5" thickBot="1">
      <c r="A7" s="171" t="s">
        <v>1011</v>
      </c>
      <c r="B7" s="172"/>
      <c r="C7" s="133" t="s">
        <v>543</v>
      </c>
      <c r="D7" s="133">
        <v>1</v>
      </c>
      <c r="E7" s="173">
        <v>90</v>
      </c>
      <c r="F7" s="174">
        <f>E7*D7</f>
        <v>90</v>
      </c>
      <c r="G7" s="136">
        <f>E7*D7</f>
        <v>90</v>
      </c>
    </row>
    <row r="8" spans="1:7" ht="13.5" thickBot="1">
      <c r="A8" s="153"/>
      <c r="B8" s="154"/>
      <c r="C8" s="155"/>
      <c r="D8" s="156"/>
      <c r="E8" s="156" t="s">
        <v>505</v>
      </c>
      <c r="F8" s="157"/>
      <c r="G8" s="158">
        <f>G7</f>
        <v>90</v>
      </c>
    </row>
    <row r="9" spans="1:7" ht="12.75">
      <c r="A9" s="127"/>
      <c r="B9" s="127"/>
      <c r="C9" s="127"/>
      <c r="D9" s="127"/>
      <c r="E9" s="127"/>
      <c r="F9" s="127"/>
      <c r="G9" s="127"/>
    </row>
  </sheetData>
  <sheetProtection/>
  <mergeCells count="1">
    <mergeCell ref="A6:B6"/>
  </mergeCells>
  <printOptions/>
  <pageMargins left="0.75" right="0.75" top="1" bottom="1" header="0.5" footer="0.5"/>
  <pageSetup fitToHeight="0" fitToWidth="1" horizontalDpi="300" verticalDpi="300" orientation="portrait" scale="90" r:id="rId1"/>
</worksheet>
</file>

<file path=xl/worksheets/sheet154.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126" customWidth="1"/>
    <col min="2" max="2" width="30.83203125" style="126" customWidth="1"/>
    <col min="3" max="3" width="17.83203125" style="126" customWidth="1"/>
    <col min="4" max="4" width="8.83203125" style="126" customWidth="1"/>
    <col min="5" max="5" width="16.83203125" style="126" customWidth="1"/>
    <col min="6" max="6" width="13.33203125" style="126" customWidth="1"/>
    <col min="7" max="7" width="12.83203125" style="126" customWidth="1"/>
    <col min="8" max="16384" width="9.33203125" style="126" customWidth="1"/>
  </cols>
  <sheetData>
    <row r="1" spans="1:6" ht="13.5" thickBot="1">
      <c r="A1" s="124" t="s">
        <v>520</v>
      </c>
      <c r="B1" s="125" t="s">
        <v>852</v>
      </c>
      <c r="C1" s="125"/>
      <c r="E1" s="126" t="s">
        <v>521</v>
      </c>
      <c r="F1" s="125" t="s">
        <v>734</v>
      </c>
    </row>
    <row r="2" spans="1:6" ht="12.75">
      <c r="A2" s="124"/>
      <c r="B2" s="127" t="s">
        <v>851</v>
      </c>
      <c r="F2" s="127"/>
    </row>
    <row r="3" ht="12.75">
      <c r="A3" s="141"/>
    </row>
    <row r="4" ht="12.75">
      <c r="A4" s="124" t="s">
        <v>513</v>
      </c>
    </row>
    <row r="5" ht="13.5" thickBot="1"/>
    <row r="6" spans="1:7" ht="27" thickBot="1">
      <c r="A6" s="142" t="s">
        <v>514</v>
      </c>
      <c r="B6" s="143" t="s">
        <v>515</v>
      </c>
      <c r="C6" s="144" t="s">
        <v>980</v>
      </c>
      <c r="D6" s="145" t="s">
        <v>519</v>
      </c>
      <c r="E6" s="146" t="s">
        <v>522</v>
      </c>
      <c r="F6" s="147" t="s">
        <v>517</v>
      </c>
      <c r="G6" s="148" t="s">
        <v>518</v>
      </c>
    </row>
    <row r="7" spans="1:7" ht="13.5" thickBot="1">
      <c r="A7" s="149"/>
      <c r="B7" s="389" t="s">
        <v>944</v>
      </c>
      <c r="C7" s="150" t="s">
        <v>982</v>
      </c>
      <c r="D7" s="150"/>
      <c r="E7" s="151">
        <v>80</v>
      </c>
      <c r="F7" s="150">
        <v>2</v>
      </c>
      <c r="G7" s="152">
        <f>F7*E7</f>
        <v>160</v>
      </c>
    </row>
    <row r="8" spans="1:7" ht="13.5" thickBot="1">
      <c r="A8" s="153"/>
      <c r="B8" s="154"/>
      <c r="C8" s="155"/>
      <c r="D8" s="156" t="s">
        <v>506</v>
      </c>
      <c r="E8" s="166"/>
      <c r="F8" s="157"/>
      <c r="G8" s="158">
        <f>SUM(G7:G7)</f>
        <v>160</v>
      </c>
    </row>
    <row r="9" spans="1:7" ht="12.75">
      <c r="A9" s="127"/>
      <c r="B9" s="127"/>
      <c r="C9" s="127"/>
      <c r="D9" s="127"/>
      <c r="E9" s="127"/>
      <c r="F9" s="127"/>
      <c r="G9" s="127"/>
    </row>
  </sheetData>
  <sheetProtection/>
  <printOptions/>
  <pageMargins left="0.75" right="0.75" top="1" bottom="1" header="0.5" footer="0.5"/>
  <pageSetup fitToHeight="0" fitToWidth="1" horizontalDpi="300" verticalDpi="300" orientation="portrait" scale="87" r:id="rId1"/>
</worksheet>
</file>

<file path=xl/worksheets/sheet155.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126" customWidth="1"/>
    <col min="2" max="2" width="30.83203125" style="126" customWidth="1"/>
    <col min="3" max="3" width="17.83203125" style="126" customWidth="1"/>
    <col min="4" max="4" width="8.83203125" style="126" customWidth="1"/>
    <col min="5" max="5" width="16.83203125" style="126" customWidth="1"/>
    <col min="6" max="6" width="13.33203125" style="126" customWidth="1"/>
    <col min="7" max="7" width="12.83203125" style="126" customWidth="1"/>
    <col min="8" max="16384" width="9.33203125" style="126" customWidth="1"/>
  </cols>
  <sheetData>
    <row r="1" spans="1:6" ht="13.5" thickBot="1">
      <c r="A1" s="124" t="s">
        <v>520</v>
      </c>
      <c r="B1" s="125" t="s">
        <v>852</v>
      </c>
      <c r="C1" s="125"/>
      <c r="E1" s="126" t="s">
        <v>521</v>
      </c>
      <c r="F1" s="125" t="s">
        <v>844</v>
      </c>
    </row>
    <row r="2" spans="1:6" ht="12.75">
      <c r="A2" s="124"/>
      <c r="B2" s="127" t="s">
        <v>72</v>
      </c>
      <c r="F2" s="127"/>
    </row>
    <row r="3" ht="12.75">
      <c r="A3" s="141"/>
    </row>
    <row r="4" ht="12.75">
      <c r="A4" s="124" t="s">
        <v>513</v>
      </c>
    </row>
    <row r="5" ht="13.5" thickBot="1"/>
    <row r="6" spans="1:7" ht="27" thickBot="1">
      <c r="A6" s="142" t="s">
        <v>514</v>
      </c>
      <c r="B6" s="143" t="s">
        <v>515</v>
      </c>
      <c r="C6" s="144" t="s">
        <v>980</v>
      </c>
      <c r="D6" s="145" t="s">
        <v>519</v>
      </c>
      <c r="E6" s="146" t="s">
        <v>522</v>
      </c>
      <c r="F6" s="147" t="s">
        <v>517</v>
      </c>
      <c r="G6" s="148" t="s">
        <v>518</v>
      </c>
    </row>
    <row r="7" spans="1:7" ht="13.5" thickBot="1">
      <c r="A7" s="149"/>
      <c r="B7" s="175" t="s">
        <v>761</v>
      </c>
      <c r="C7" s="150" t="s">
        <v>981</v>
      </c>
      <c r="D7" s="150"/>
      <c r="E7" s="151">
        <v>55</v>
      </c>
      <c r="F7" s="150">
        <v>6</v>
      </c>
      <c r="G7" s="152">
        <f>F7*E7</f>
        <v>330</v>
      </c>
    </row>
    <row r="8" spans="1:7" ht="13.5" thickBot="1">
      <c r="A8" s="153"/>
      <c r="B8" s="154"/>
      <c r="C8" s="155"/>
      <c r="D8" s="156" t="s">
        <v>507</v>
      </c>
      <c r="E8" s="166"/>
      <c r="F8" s="157"/>
      <c r="G8" s="158">
        <f>SUM(G7:G7)</f>
        <v>330</v>
      </c>
    </row>
    <row r="9" spans="1:7" ht="12.75">
      <c r="A9" s="127"/>
      <c r="B9" s="127"/>
      <c r="C9" s="127"/>
      <c r="D9" s="127"/>
      <c r="E9" s="127"/>
      <c r="F9" s="127"/>
      <c r="G9" s="127"/>
    </row>
  </sheetData>
  <sheetProtection/>
  <printOptions/>
  <pageMargins left="0.75" right="0.75" top="1" bottom="1" header="0.5" footer="0.5"/>
  <pageSetup fitToHeight="0" fitToWidth="1" horizontalDpi="300" verticalDpi="300" orientation="portrait" scale="87" r:id="rId1"/>
</worksheet>
</file>

<file path=xl/worksheets/sheet156.xml><?xml version="1.0" encoding="utf-8"?>
<worksheet xmlns="http://schemas.openxmlformats.org/spreadsheetml/2006/main" xmlns:r="http://schemas.openxmlformats.org/officeDocument/2006/relationships">
  <sheetPr>
    <tabColor rgb="FF00B0F0"/>
    <pageSetUpPr fitToPage="1"/>
  </sheetPr>
  <dimension ref="A1:I33"/>
  <sheetViews>
    <sheetView workbookViewId="0" topLeftCell="A1">
      <selection activeCell="A26" sqref="A26"/>
    </sheetView>
  </sheetViews>
  <sheetFormatPr defaultColWidth="9.33203125" defaultRowHeight="12.75"/>
  <cols>
    <col min="1" max="1" width="13.83203125" style="126" customWidth="1"/>
    <col min="2" max="2" width="30.16015625" style="126" customWidth="1"/>
    <col min="3" max="3" width="16" style="126" customWidth="1"/>
    <col min="4" max="4" width="8.83203125" style="126" customWidth="1"/>
    <col min="5" max="5" width="16.83203125" style="126" customWidth="1"/>
    <col min="6" max="6" width="13.33203125" style="126" customWidth="1"/>
    <col min="7" max="7" width="12.83203125" style="126" customWidth="1"/>
    <col min="8" max="8" width="9.33203125" style="126" customWidth="1"/>
    <col min="9" max="9" width="10.5" style="126" bestFit="1" customWidth="1"/>
    <col min="10" max="16384" width="9.33203125" style="126" customWidth="1"/>
  </cols>
  <sheetData>
    <row r="1" spans="1:6" ht="13.5" thickBot="1">
      <c r="A1" s="124" t="s">
        <v>520</v>
      </c>
      <c r="B1" s="125" t="s">
        <v>852</v>
      </c>
      <c r="C1" s="125"/>
      <c r="E1" s="126" t="s">
        <v>521</v>
      </c>
      <c r="F1" s="125" t="s">
        <v>847</v>
      </c>
    </row>
    <row r="2" spans="1:6" ht="12.75">
      <c r="A2" s="124"/>
      <c r="B2" s="127" t="s">
        <v>994</v>
      </c>
      <c r="F2" s="127"/>
    </row>
    <row r="3" spans="1:6" ht="13.5" thickBot="1">
      <c r="A3" s="124"/>
      <c r="B3" s="178"/>
      <c r="F3" s="127"/>
    </row>
    <row r="4" spans="1:7" ht="12.75">
      <c r="A4" s="128" t="s">
        <v>560</v>
      </c>
      <c r="B4" s="129" t="s">
        <v>534</v>
      </c>
      <c r="C4" s="129" t="s">
        <v>528</v>
      </c>
      <c r="D4" s="129" t="s">
        <v>540</v>
      </c>
      <c r="E4" s="129" t="s">
        <v>561</v>
      </c>
      <c r="F4" s="680" t="s">
        <v>562</v>
      </c>
      <c r="G4" s="681"/>
    </row>
    <row r="5" spans="1:7" ht="13.5" thickBot="1">
      <c r="A5" s="130"/>
      <c r="B5" s="131"/>
      <c r="C5" s="131"/>
      <c r="D5" s="131" t="s">
        <v>566</v>
      </c>
      <c r="E5" s="131" t="s">
        <v>567</v>
      </c>
      <c r="F5" s="682" t="s">
        <v>568</v>
      </c>
      <c r="G5" s="683"/>
    </row>
    <row r="6" spans="1:9" ht="12.75">
      <c r="A6" s="132"/>
      <c r="B6" s="133" t="s">
        <v>571</v>
      </c>
      <c r="C6" s="133"/>
      <c r="D6" s="133">
        <v>1</v>
      </c>
      <c r="E6" s="134">
        <f>G17</f>
        <v>1375</v>
      </c>
      <c r="F6" s="133"/>
      <c r="G6" s="62">
        <f>E6*D6</f>
        <v>1375</v>
      </c>
      <c r="I6" s="547"/>
    </row>
    <row r="7" spans="1:7" ht="13.5" thickBot="1">
      <c r="A7" s="137"/>
      <c r="B7" s="138" t="s">
        <v>527</v>
      </c>
      <c r="C7" s="138"/>
      <c r="D7" s="138">
        <v>1</v>
      </c>
      <c r="E7" s="139">
        <f>G27</f>
        <v>1287</v>
      </c>
      <c r="F7" s="138"/>
      <c r="G7" s="108">
        <f>E7*D7</f>
        <v>1287</v>
      </c>
    </row>
    <row r="8" spans="1:9" ht="13.5" thickBot="1">
      <c r="A8" s="153"/>
      <c r="B8" s="154"/>
      <c r="C8" s="155"/>
      <c r="D8" s="156"/>
      <c r="E8" s="156" t="s">
        <v>508</v>
      </c>
      <c r="F8" s="155"/>
      <c r="G8" s="100">
        <f>G7+G6</f>
        <v>2662</v>
      </c>
      <c r="I8" s="547"/>
    </row>
    <row r="9" spans="1:7" ht="12.75">
      <c r="A9" s="246"/>
      <c r="B9" s="247"/>
      <c r="C9" s="246"/>
      <c r="D9" s="248"/>
      <c r="E9" s="248"/>
      <c r="F9" s="246"/>
      <c r="G9" s="104"/>
    </row>
    <row r="10" spans="1:9" ht="12.75">
      <c r="A10" s="124" t="s">
        <v>513</v>
      </c>
      <c r="G10" s="1"/>
      <c r="I10" s="181"/>
    </row>
    <row r="11" ht="13.5" thickBot="1">
      <c r="G11" s="1"/>
    </row>
    <row r="12" spans="1:7" ht="27" thickBot="1">
      <c r="A12" s="142" t="s">
        <v>514</v>
      </c>
      <c r="B12" s="143" t="s">
        <v>515</v>
      </c>
      <c r="C12" s="144" t="s">
        <v>980</v>
      </c>
      <c r="D12" s="145" t="s">
        <v>519</v>
      </c>
      <c r="E12" s="146" t="s">
        <v>522</v>
      </c>
      <c r="F12" s="147" t="s">
        <v>517</v>
      </c>
      <c r="G12" s="25" t="s">
        <v>518</v>
      </c>
    </row>
    <row r="13" spans="1:7" s="419" customFormat="1" ht="12.75">
      <c r="A13" s="574"/>
      <c r="B13" s="524" t="s">
        <v>523</v>
      </c>
      <c r="C13" s="564" t="s">
        <v>982</v>
      </c>
      <c r="D13" s="564"/>
      <c r="E13" s="565">
        <v>95</v>
      </c>
      <c r="F13" s="564">
        <v>1</v>
      </c>
      <c r="G13" s="575">
        <v>95</v>
      </c>
    </row>
    <row r="14" spans="1:7" ht="12.75">
      <c r="A14" s="149"/>
      <c r="B14" s="150" t="s">
        <v>761</v>
      </c>
      <c r="C14" s="150" t="s">
        <v>981</v>
      </c>
      <c r="D14" s="150"/>
      <c r="E14" s="151">
        <v>55</v>
      </c>
      <c r="F14" s="150">
        <v>10</v>
      </c>
      <c r="G14" s="30">
        <f>F14*E14</f>
        <v>550</v>
      </c>
    </row>
    <row r="15" spans="1:7" ht="12.75">
      <c r="A15" s="149"/>
      <c r="B15" s="150" t="s">
        <v>563</v>
      </c>
      <c r="C15" s="150" t="s">
        <v>981</v>
      </c>
      <c r="D15" s="150"/>
      <c r="E15" s="151">
        <v>45</v>
      </c>
      <c r="F15" s="150">
        <v>10</v>
      </c>
      <c r="G15" s="30">
        <f>F15*E15</f>
        <v>450</v>
      </c>
    </row>
    <row r="16" spans="1:7" ht="13.5" thickBot="1">
      <c r="A16" s="176"/>
      <c r="B16" s="138" t="s">
        <v>968</v>
      </c>
      <c r="C16" s="138" t="s">
        <v>981</v>
      </c>
      <c r="D16" s="138"/>
      <c r="E16" s="177">
        <v>35</v>
      </c>
      <c r="F16" s="138">
        <v>8</v>
      </c>
      <c r="G16" s="30">
        <f>F16*E16</f>
        <v>280</v>
      </c>
    </row>
    <row r="17" spans="1:9" ht="13.5" thickBot="1">
      <c r="A17" s="280"/>
      <c r="B17" s="277"/>
      <c r="C17" s="155"/>
      <c r="D17" s="156"/>
      <c r="E17" s="156" t="s">
        <v>508</v>
      </c>
      <c r="F17" s="157" t="s">
        <v>564</v>
      </c>
      <c r="G17" s="40">
        <f>SUM(G13:G16)</f>
        <v>1375</v>
      </c>
      <c r="I17" s="547"/>
    </row>
    <row r="18" spans="1:7" ht="12.75">
      <c r="A18" s="127"/>
      <c r="B18" s="127"/>
      <c r="C18" s="127"/>
      <c r="D18" s="127"/>
      <c r="E18" s="127"/>
      <c r="F18" s="127"/>
      <c r="G18" s="4"/>
    </row>
    <row r="19" spans="1:7" ht="12.75">
      <c r="A19" s="127" t="s">
        <v>525</v>
      </c>
      <c r="B19" s="127"/>
      <c r="C19" s="127"/>
      <c r="D19" s="127"/>
      <c r="E19" s="127"/>
      <c r="F19" s="127"/>
      <c r="G19" s="127"/>
    </row>
    <row r="20" spans="1:7" ht="13.5" thickBot="1">
      <c r="A20" s="127"/>
      <c r="B20" s="127"/>
      <c r="C20" s="127"/>
      <c r="D20" s="127"/>
      <c r="E20" s="127"/>
      <c r="F20" s="127"/>
      <c r="G20" s="127"/>
    </row>
    <row r="21" spans="1:7" ht="27" thickBot="1">
      <c r="A21" s="159" t="s">
        <v>526</v>
      </c>
      <c r="B21" s="282" t="s">
        <v>527</v>
      </c>
      <c r="C21" s="249" t="s">
        <v>528</v>
      </c>
      <c r="D21" s="143" t="s">
        <v>529</v>
      </c>
      <c r="E21" s="145" t="s">
        <v>530</v>
      </c>
      <c r="F21" s="161" t="s">
        <v>531</v>
      </c>
      <c r="G21" s="148" t="s">
        <v>532</v>
      </c>
    </row>
    <row r="22" spans="1:7" ht="12.75">
      <c r="A22" s="162" t="s">
        <v>598</v>
      </c>
      <c r="B22" s="163"/>
      <c r="C22" s="150"/>
      <c r="D22" s="150">
        <v>1</v>
      </c>
      <c r="E22" s="182">
        <v>255</v>
      </c>
      <c r="F22" s="151">
        <f>D22*E22</f>
        <v>255</v>
      </c>
      <c r="G22" s="164">
        <f>D22*F22</f>
        <v>255</v>
      </c>
    </row>
    <row r="23" spans="1:7" ht="12.75">
      <c r="A23" s="162" t="s">
        <v>191</v>
      </c>
      <c r="B23" s="163"/>
      <c r="C23" s="150"/>
      <c r="D23" s="150">
        <v>8</v>
      </c>
      <c r="E23" s="182">
        <v>78</v>
      </c>
      <c r="F23" s="151">
        <f>E23*D23</f>
        <v>624</v>
      </c>
      <c r="G23" s="164">
        <f>F23</f>
        <v>624</v>
      </c>
    </row>
    <row r="24" spans="1:7" ht="12.75">
      <c r="A24" s="219" t="s">
        <v>845</v>
      </c>
      <c r="B24" s="183"/>
      <c r="C24" s="150"/>
      <c r="D24" s="150">
        <v>1</v>
      </c>
      <c r="E24" s="182">
        <v>188</v>
      </c>
      <c r="F24" s="151">
        <f>E24*D24</f>
        <v>188</v>
      </c>
      <c r="G24" s="164">
        <f>F24</f>
        <v>188</v>
      </c>
    </row>
    <row r="25" spans="1:7" ht="12.75">
      <c r="A25" s="162" t="s">
        <v>846</v>
      </c>
      <c r="B25" s="184"/>
      <c r="C25" s="150"/>
      <c r="D25" s="150">
        <v>1</v>
      </c>
      <c r="E25" s="182">
        <v>200</v>
      </c>
      <c r="F25" s="151">
        <f>E25*D25</f>
        <v>200</v>
      </c>
      <c r="G25" s="164">
        <f>F25</f>
        <v>200</v>
      </c>
    </row>
    <row r="26" spans="1:7" ht="13.5" thickBot="1">
      <c r="A26" s="387" t="s">
        <v>533</v>
      </c>
      <c r="B26" s="591"/>
      <c r="C26" s="28"/>
      <c r="D26" s="150">
        <v>1</v>
      </c>
      <c r="E26" s="182">
        <v>20</v>
      </c>
      <c r="F26" s="151">
        <f>E26*D26</f>
        <v>20</v>
      </c>
      <c r="G26" s="164">
        <f>F26</f>
        <v>20</v>
      </c>
    </row>
    <row r="27" spans="1:7" ht="13.5" thickBot="1">
      <c r="A27" s="153"/>
      <c r="B27" s="155"/>
      <c r="C27" s="154"/>
      <c r="D27" s="155"/>
      <c r="E27" s="156" t="s">
        <v>509</v>
      </c>
      <c r="F27" s="157" t="s">
        <v>564</v>
      </c>
      <c r="G27" s="158">
        <f>SUM(G22:G26)</f>
        <v>1287</v>
      </c>
    </row>
    <row r="30" spans="1:9" ht="12.75">
      <c r="A30" s="547"/>
      <c r="C30" s="547"/>
      <c r="D30" s="547"/>
      <c r="I30" s="547"/>
    </row>
    <row r="33" ht="12.75">
      <c r="A33" s="547"/>
    </row>
  </sheetData>
  <sheetProtection/>
  <mergeCells count="2">
    <mergeCell ref="F4:G4"/>
    <mergeCell ref="F5:G5"/>
  </mergeCells>
  <printOptions/>
  <pageMargins left="0.75" right="0.75" top="1" bottom="1" header="0.5" footer="0.5"/>
  <pageSetup fitToHeight="1" fitToWidth="1" horizontalDpi="300" verticalDpi="300" orientation="portrait" scale="89" r:id="rId1"/>
</worksheet>
</file>

<file path=xl/worksheets/sheet157.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E10" sqref="E10"/>
    </sheetView>
  </sheetViews>
  <sheetFormatPr defaultColWidth="9.33203125" defaultRowHeight="12.75"/>
  <cols>
    <col min="1" max="1" width="13.83203125" style="126" customWidth="1"/>
    <col min="2" max="2" width="27.5" style="126" customWidth="1"/>
    <col min="3" max="3" width="16" style="126" customWidth="1"/>
    <col min="4" max="5" width="7.66015625" style="126" customWidth="1"/>
    <col min="6" max="6" width="9.16015625" style="126" customWidth="1"/>
    <col min="7" max="7" width="11" style="126" customWidth="1"/>
    <col min="8" max="8" width="12.16015625" style="126" customWidth="1"/>
    <col min="9" max="16384" width="9.33203125" style="126" customWidth="1"/>
  </cols>
  <sheetData>
    <row r="1" spans="1:7" ht="13.5" thickBot="1">
      <c r="A1" s="124" t="s">
        <v>520</v>
      </c>
      <c r="B1" s="125" t="s">
        <v>853</v>
      </c>
      <c r="C1" s="125"/>
      <c r="E1" s="126" t="s">
        <v>521</v>
      </c>
      <c r="G1" s="125" t="s">
        <v>854</v>
      </c>
    </row>
    <row r="2" spans="1:7" ht="12.75">
      <c r="A2" s="124"/>
      <c r="B2" s="178" t="s">
        <v>69</v>
      </c>
      <c r="G2" s="127"/>
    </row>
    <row r="3" ht="12.75">
      <c r="A3" s="141"/>
    </row>
    <row r="4" ht="12.75">
      <c r="A4" s="126" t="s">
        <v>527</v>
      </c>
    </row>
    <row r="5" ht="13.5" thickBot="1"/>
    <row r="6" spans="1:8" ht="12.75">
      <c r="A6" s="185"/>
      <c r="B6" s="186"/>
      <c r="C6" s="187"/>
      <c r="D6" s="188" t="s">
        <v>642</v>
      </c>
      <c r="E6" s="675" t="s">
        <v>660</v>
      </c>
      <c r="F6" s="676"/>
      <c r="G6" s="188" t="s">
        <v>665</v>
      </c>
      <c r="H6" s="189"/>
    </row>
    <row r="7" spans="1:8" ht="12.75" customHeight="1" thickBot="1">
      <c r="A7" s="677" t="s">
        <v>586</v>
      </c>
      <c r="B7" s="678"/>
      <c r="C7" s="190" t="s">
        <v>528</v>
      </c>
      <c r="D7" s="191" t="s">
        <v>659</v>
      </c>
      <c r="E7" s="192" t="s">
        <v>661</v>
      </c>
      <c r="F7" s="193" t="s">
        <v>542</v>
      </c>
      <c r="G7" s="194" t="s">
        <v>666</v>
      </c>
      <c r="H7" s="195" t="s">
        <v>542</v>
      </c>
    </row>
    <row r="8" spans="1:8" ht="12.75">
      <c r="A8" s="171" t="s">
        <v>598</v>
      </c>
      <c r="B8" s="172"/>
      <c r="C8" s="133" t="s">
        <v>543</v>
      </c>
      <c r="D8" s="133">
        <v>250</v>
      </c>
      <c r="E8" s="173">
        <v>1.25</v>
      </c>
      <c r="F8" s="173">
        <f>D8*E8</f>
        <v>312.5</v>
      </c>
      <c r="G8" s="133"/>
      <c r="H8" s="136">
        <f>D8*E8</f>
        <v>312.5</v>
      </c>
    </row>
    <row r="9" spans="1:8" ht="13.5" thickBot="1">
      <c r="A9" s="206" t="s">
        <v>855</v>
      </c>
      <c r="B9" s="207"/>
      <c r="C9" s="138"/>
      <c r="D9" s="138">
        <v>250</v>
      </c>
      <c r="E9" s="177">
        <v>1.25</v>
      </c>
      <c r="F9" s="177">
        <f>D9*E9</f>
        <v>312.5</v>
      </c>
      <c r="G9" s="138"/>
      <c r="H9" s="208">
        <f>D9*E9</f>
        <v>312.5</v>
      </c>
    </row>
  </sheetData>
  <sheetProtection/>
  <mergeCells count="2">
    <mergeCell ref="E6:F6"/>
    <mergeCell ref="A7:B7"/>
  </mergeCells>
  <printOptions/>
  <pageMargins left="0.75" right="0.75" top="1" bottom="1" header="0.5" footer="0.5"/>
  <pageSetup fitToHeight="0" fitToWidth="1" horizontalDpi="300" verticalDpi="300" orientation="portrait" scale="95" r:id="rId1"/>
</worksheet>
</file>

<file path=xl/worksheets/sheet158.xml><?xml version="1.0" encoding="utf-8"?>
<worksheet xmlns="http://schemas.openxmlformats.org/spreadsheetml/2006/main" xmlns:r="http://schemas.openxmlformats.org/officeDocument/2006/relationships">
  <sheetPr>
    <tabColor rgb="FF00B0F0"/>
    <pageSetUpPr fitToPage="1"/>
  </sheetPr>
  <dimension ref="A1:G12"/>
  <sheetViews>
    <sheetView workbookViewId="0" topLeftCell="A1">
      <selection activeCell="F12" sqref="F12"/>
    </sheetView>
  </sheetViews>
  <sheetFormatPr defaultColWidth="9.33203125" defaultRowHeight="12.75"/>
  <cols>
    <col min="1" max="1" width="13.83203125" style="126" customWidth="1"/>
    <col min="2" max="2" width="27.5" style="126" customWidth="1"/>
    <col min="3" max="3" width="16" style="126" customWidth="1"/>
    <col min="4" max="4" width="8.83203125" style="126" customWidth="1"/>
    <col min="5" max="5" width="16.83203125" style="126" customWidth="1"/>
    <col min="6" max="6" width="13.33203125" style="126" customWidth="1"/>
    <col min="7" max="7" width="12.83203125" style="126" customWidth="1"/>
    <col min="8" max="16384" width="9.33203125" style="126" customWidth="1"/>
  </cols>
  <sheetData>
    <row r="1" spans="1:6" ht="13.5" thickBot="1">
      <c r="A1" s="124" t="s">
        <v>520</v>
      </c>
      <c r="B1" s="242" t="s">
        <v>852</v>
      </c>
      <c r="C1" s="242"/>
      <c r="E1" s="126" t="s">
        <v>521</v>
      </c>
      <c r="F1" s="125" t="s">
        <v>91</v>
      </c>
    </row>
    <row r="2" spans="1:6" ht="12.75">
      <c r="A2" s="124"/>
      <c r="B2" s="380" t="s">
        <v>996</v>
      </c>
      <c r="C2" s="419"/>
      <c r="F2" s="127"/>
    </row>
    <row r="3" ht="12.75">
      <c r="A3" s="141"/>
    </row>
    <row r="4" ht="12.75">
      <c r="A4" s="124" t="s">
        <v>513</v>
      </c>
    </row>
    <row r="5" ht="13.5" thickBot="1"/>
    <row r="6" spans="1:7" ht="27" thickBot="1">
      <c r="A6" s="142" t="s">
        <v>514</v>
      </c>
      <c r="B6" s="143" t="s">
        <v>515</v>
      </c>
      <c r="C6" s="144" t="s">
        <v>980</v>
      </c>
      <c r="D6" s="145" t="s">
        <v>519</v>
      </c>
      <c r="E6" s="146" t="s">
        <v>522</v>
      </c>
      <c r="F6" s="147" t="s">
        <v>517</v>
      </c>
      <c r="G6" s="148" t="s">
        <v>518</v>
      </c>
    </row>
    <row r="7" spans="1:7" ht="13.5" thickBot="1">
      <c r="A7" s="149"/>
      <c r="B7" s="175" t="s">
        <v>761</v>
      </c>
      <c r="C7" s="150" t="s">
        <v>981</v>
      </c>
      <c r="D7" s="150"/>
      <c r="E7" s="151">
        <v>55</v>
      </c>
      <c r="F7" s="150">
        <v>6</v>
      </c>
      <c r="G7" s="152">
        <f>F7*E7</f>
        <v>330</v>
      </c>
    </row>
    <row r="8" spans="1:7" ht="13.5" thickBot="1">
      <c r="A8" s="153"/>
      <c r="B8" s="154"/>
      <c r="C8" s="155"/>
      <c r="D8" s="156" t="s">
        <v>510</v>
      </c>
      <c r="E8" s="166"/>
      <c r="F8" s="157"/>
      <c r="G8" s="158">
        <f>SUM(G7:G7)</f>
        <v>330</v>
      </c>
    </row>
    <row r="9" spans="1:7" ht="12.75">
      <c r="A9" s="127"/>
      <c r="B9" s="127"/>
      <c r="C9" s="127"/>
      <c r="D9" s="127"/>
      <c r="E9" s="127"/>
      <c r="F9" s="127"/>
      <c r="G9" s="127"/>
    </row>
    <row r="12" ht="12.75">
      <c r="A12" s="547"/>
    </row>
  </sheetData>
  <sheetProtection/>
  <printOptions/>
  <pageMargins left="0.75" right="0.75" top="1" bottom="1" header="0.5" footer="0.5"/>
  <pageSetup fitToHeight="0" fitToWidth="1" horizontalDpi="600" verticalDpi="600" orientation="portrait" scale="91" r:id="rId1"/>
</worksheet>
</file>

<file path=xl/worksheets/sheet159.xml><?xml version="1.0" encoding="utf-8"?>
<worksheet xmlns="http://schemas.openxmlformats.org/spreadsheetml/2006/main" xmlns:r="http://schemas.openxmlformats.org/officeDocument/2006/relationships">
  <sheetPr>
    <tabColor rgb="FF00B0F0"/>
    <pageSetUpPr fitToPage="1"/>
  </sheetPr>
  <dimension ref="A1:I38"/>
  <sheetViews>
    <sheetView workbookViewId="0" topLeftCell="A4">
      <selection activeCell="E17" sqref="E17"/>
    </sheetView>
  </sheetViews>
  <sheetFormatPr defaultColWidth="9.33203125" defaultRowHeight="12.75"/>
  <cols>
    <col min="1" max="1" width="13.83203125" style="126" customWidth="1"/>
    <col min="2" max="2" width="27.5" style="126" customWidth="1"/>
    <col min="3" max="3" width="16" style="126" customWidth="1"/>
    <col min="4" max="4" width="8.83203125" style="126" customWidth="1"/>
    <col min="5" max="5" width="16.83203125" style="126" customWidth="1"/>
    <col min="6" max="6" width="13.33203125" style="126" customWidth="1"/>
    <col min="7" max="7" width="12.16015625" style="126" customWidth="1"/>
    <col min="8" max="16384" width="9.33203125" style="126" customWidth="1"/>
  </cols>
  <sheetData>
    <row r="1" spans="1:6" ht="13.5" thickBot="1">
      <c r="A1" s="124" t="s">
        <v>520</v>
      </c>
      <c r="B1" s="125" t="s">
        <v>849</v>
      </c>
      <c r="C1" s="125"/>
      <c r="E1" s="126" t="s">
        <v>521</v>
      </c>
      <c r="F1" s="125" t="s">
        <v>970</v>
      </c>
    </row>
    <row r="2" spans="1:6" ht="12.75">
      <c r="A2" s="124"/>
      <c r="B2" s="127" t="s">
        <v>969</v>
      </c>
      <c r="F2" s="127"/>
    </row>
    <row r="3" ht="13.5" thickBot="1"/>
    <row r="4" spans="1:7" ht="12.75">
      <c r="A4" s="128" t="s">
        <v>560</v>
      </c>
      <c r="B4" s="129" t="s">
        <v>534</v>
      </c>
      <c r="C4" s="129" t="s">
        <v>528</v>
      </c>
      <c r="D4" s="129" t="s">
        <v>540</v>
      </c>
      <c r="E4" s="129" t="s">
        <v>561</v>
      </c>
      <c r="F4" s="680" t="s">
        <v>562</v>
      </c>
      <c r="G4" s="681"/>
    </row>
    <row r="5" spans="1:7" ht="13.5" thickBot="1">
      <c r="A5" s="130"/>
      <c r="B5" s="131"/>
      <c r="C5" s="131"/>
      <c r="D5" s="131" t="s">
        <v>566</v>
      </c>
      <c r="E5" s="131" t="s">
        <v>567</v>
      </c>
      <c r="F5" s="682" t="s">
        <v>568</v>
      </c>
      <c r="G5" s="683"/>
    </row>
    <row r="6" spans="1:7" ht="12.75">
      <c r="A6" s="132"/>
      <c r="B6" s="133" t="s">
        <v>571</v>
      </c>
      <c r="C6" s="133"/>
      <c r="D6" s="133">
        <v>1</v>
      </c>
      <c r="E6" s="134">
        <f>G17</f>
        <v>1195</v>
      </c>
      <c r="F6" s="135"/>
      <c r="G6" s="60">
        <f>E6*D6</f>
        <v>1195</v>
      </c>
    </row>
    <row r="7" spans="1:7" ht="13.5" thickBot="1">
      <c r="A7" s="137"/>
      <c r="B7" s="138" t="s">
        <v>527</v>
      </c>
      <c r="C7" s="138"/>
      <c r="D7" s="138">
        <v>1</v>
      </c>
      <c r="E7" s="139">
        <f>G30</f>
        <v>476</v>
      </c>
      <c r="F7" s="140"/>
      <c r="G7" s="106">
        <f>E7*D7</f>
        <v>476</v>
      </c>
    </row>
    <row r="8" spans="1:9" ht="13.5" thickBot="1">
      <c r="A8" s="153"/>
      <c r="B8" s="154"/>
      <c r="C8" s="155"/>
      <c r="D8" s="156"/>
      <c r="E8" s="156" t="s">
        <v>971</v>
      </c>
      <c r="F8" s="155"/>
      <c r="G8" s="266">
        <f>SUM(G6:G7)</f>
        <v>1671</v>
      </c>
      <c r="I8" s="547"/>
    </row>
    <row r="9" spans="1:7" ht="12.75">
      <c r="A9" s="246"/>
      <c r="B9" s="247"/>
      <c r="C9" s="246"/>
      <c r="D9" s="248"/>
      <c r="E9" s="248"/>
      <c r="F9" s="246"/>
      <c r="G9" s="270"/>
    </row>
    <row r="10" ht="12.75">
      <c r="A10" s="124" t="s">
        <v>513</v>
      </c>
    </row>
    <row r="11" ht="13.5" thickBot="1"/>
    <row r="12" spans="1:7" ht="27" thickBot="1">
      <c r="A12" s="142" t="s">
        <v>514</v>
      </c>
      <c r="B12" s="143" t="s">
        <v>515</v>
      </c>
      <c r="C12" s="144" t="s">
        <v>980</v>
      </c>
      <c r="D12" s="145" t="s">
        <v>519</v>
      </c>
      <c r="E12" s="146" t="s">
        <v>522</v>
      </c>
      <c r="F12" s="147" t="s">
        <v>517</v>
      </c>
      <c r="G12" s="148" t="s">
        <v>518</v>
      </c>
    </row>
    <row r="13" spans="1:7" ht="12.75">
      <c r="A13" s="548"/>
      <c r="B13" s="569" t="s">
        <v>523</v>
      </c>
      <c r="C13" s="588" t="s">
        <v>982</v>
      </c>
      <c r="D13" s="573"/>
      <c r="E13" s="151">
        <v>95</v>
      </c>
      <c r="F13" s="571">
        <v>1</v>
      </c>
      <c r="G13" s="568">
        <f>F13*E13</f>
        <v>95</v>
      </c>
    </row>
    <row r="14" spans="1:9" ht="12.75">
      <c r="A14" s="548"/>
      <c r="B14" s="567" t="s">
        <v>271</v>
      </c>
      <c r="C14" s="589" t="s">
        <v>981</v>
      </c>
      <c r="D14" s="572"/>
      <c r="E14" s="151">
        <v>65</v>
      </c>
      <c r="F14" s="570">
        <v>10</v>
      </c>
      <c r="G14" s="152">
        <f>E14*F14</f>
        <v>650</v>
      </c>
      <c r="I14" s="547"/>
    </row>
    <row r="15" spans="1:7" ht="12.75">
      <c r="A15" s="149"/>
      <c r="B15" s="279" t="s">
        <v>233</v>
      </c>
      <c r="C15" s="175" t="s">
        <v>981</v>
      </c>
      <c r="D15" s="150"/>
      <c r="E15" s="151">
        <v>55</v>
      </c>
      <c r="F15" s="150">
        <v>10</v>
      </c>
      <c r="G15" s="152">
        <f>F15*E15</f>
        <v>550</v>
      </c>
    </row>
    <row r="16" spans="1:7" ht="13.5" thickBot="1">
      <c r="A16" s="149"/>
      <c r="B16" s="138" t="s">
        <v>563</v>
      </c>
      <c r="C16" s="175" t="s">
        <v>981</v>
      </c>
      <c r="D16" s="150"/>
      <c r="E16" s="151">
        <v>45</v>
      </c>
      <c r="F16" s="150">
        <v>10</v>
      </c>
      <c r="G16" s="152">
        <f>F16*E16</f>
        <v>450</v>
      </c>
    </row>
    <row r="17" spans="1:9" ht="13.5" thickBot="1">
      <c r="A17" s="153"/>
      <c r="B17" s="154"/>
      <c r="C17" s="590"/>
      <c r="D17" s="156"/>
      <c r="E17" s="156" t="s">
        <v>971</v>
      </c>
      <c r="F17" s="157" t="s">
        <v>564</v>
      </c>
      <c r="G17" s="453">
        <f>G13+G14+G16</f>
        <v>1195</v>
      </c>
      <c r="I17" s="547"/>
    </row>
    <row r="18" spans="1:7" s="419" customFormat="1" ht="12.75">
      <c r="A18" s="380" t="s">
        <v>973</v>
      </c>
      <c r="B18" s="380"/>
      <c r="C18" s="380"/>
      <c r="D18" s="380"/>
      <c r="E18" s="380"/>
      <c r="F18" s="380"/>
      <c r="G18" s="380"/>
    </row>
    <row r="19" spans="1:7" s="419" customFormat="1" ht="12.75">
      <c r="A19" s="380"/>
      <c r="B19" s="380"/>
      <c r="C19" s="380"/>
      <c r="D19" s="380"/>
      <c r="E19" s="380"/>
      <c r="F19" s="380"/>
      <c r="G19" s="380"/>
    </row>
    <row r="20" spans="1:7" ht="12.75">
      <c r="A20" s="127" t="s">
        <v>525</v>
      </c>
      <c r="B20" s="127"/>
      <c r="C20" s="127"/>
      <c r="D20" s="127"/>
      <c r="E20" s="127"/>
      <c r="F20" s="127"/>
      <c r="G20" s="127"/>
    </row>
    <row r="21" spans="1:7" ht="13.5" thickBot="1">
      <c r="A21" s="127"/>
      <c r="B21" s="127"/>
      <c r="C21" s="127"/>
      <c r="D21" s="127"/>
      <c r="E21" s="127"/>
      <c r="F21" s="127"/>
      <c r="G21" s="127"/>
    </row>
    <row r="22" spans="1:7" ht="27" thickBot="1">
      <c r="A22" s="159" t="s">
        <v>526</v>
      </c>
      <c r="B22" s="160" t="s">
        <v>527</v>
      </c>
      <c r="C22" s="143" t="s">
        <v>528</v>
      </c>
      <c r="D22" s="143" t="s">
        <v>529</v>
      </c>
      <c r="E22" s="145" t="s">
        <v>841</v>
      </c>
      <c r="F22" s="161" t="s">
        <v>531</v>
      </c>
      <c r="G22" s="148" t="s">
        <v>532</v>
      </c>
    </row>
    <row r="23" spans="1:7" ht="12.75">
      <c r="A23" s="95" t="s">
        <v>975</v>
      </c>
      <c r="B23" s="283"/>
      <c r="C23" s="28"/>
      <c r="D23" s="28">
        <v>2</v>
      </c>
      <c r="E23" s="28"/>
      <c r="F23" s="29">
        <v>10</v>
      </c>
      <c r="G23" s="30">
        <f>D23*F23</f>
        <v>20</v>
      </c>
    </row>
    <row r="24" spans="1:7" ht="12.75">
      <c r="A24" s="162" t="s">
        <v>645</v>
      </c>
      <c r="B24" s="163"/>
      <c r="C24" s="150"/>
      <c r="D24" s="150">
        <v>1</v>
      </c>
      <c r="E24" s="150"/>
      <c r="F24" s="151">
        <v>41</v>
      </c>
      <c r="G24" s="164">
        <f>D24*F24</f>
        <v>41</v>
      </c>
    </row>
    <row r="25" spans="1:7" ht="12.75">
      <c r="A25" s="387" t="s">
        <v>949</v>
      </c>
      <c r="B25" s="45"/>
      <c r="C25" s="28"/>
      <c r="D25" s="150">
        <v>1</v>
      </c>
      <c r="E25" s="150"/>
      <c r="F25" s="151">
        <v>100</v>
      </c>
      <c r="G25" s="577">
        <v>100</v>
      </c>
    </row>
    <row r="26" spans="1:7" ht="12.75">
      <c r="A26" s="245" t="s">
        <v>297</v>
      </c>
      <c r="B26" s="91"/>
      <c r="C26" s="28"/>
      <c r="D26" s="28">
        <v>1</v>
      </c>
      <c r="E26" s="28"/>
      <c r="F26" s="151">
        <v>50</v>
      </c>
      <c r="G26" s="30">
        <f>D26*F26</f>
        <v>50</v>
      </c>
    </row>
    <row r="27" spans="1:7" ht="12.75">
      <c r="A27" s="95" t="s">
        <v>295</v>
      </c>
      <c r="B27" s="283"/>
      <c r="C27" s="28"/>
      <c r="D27" s="28">
        <v>1</v>
      </c>
      <c r="E27" s="28"/>
      <c r="F27" s="151">
        <v>25</v>
      </c>
      <c r="G27" s="30">
        <f>D27*F27</f>
        <v>25</v>
      </c>
    </row>
    <row r="28" spans="1:7" ht="12.75">
      <c r="A28" s="387" t="s">
        <v>296</v>
      </c>
      <c r="B28" s="461"/>
      <c r="C28" s="28"/>
      <c r="D28" s="28">
        <v>1</v>
      </c>
      <c r="E28" s="28"/>
      <c r="F28" s="151">
        <v>25</v>
      </c>
      <c r="G28" s="30">
        <f>D28*F28</f>
        <v>25</v>
      </c>
    </row>
    <row r="29" spans="1:7" ht="13.5" thickBot="1">
      <c r="A29" s="387" t="s">
        <v>974</v>
      </c>
      <c r="B29" s="388"/>
      <c r="C29" s="150"/>
      <c r="D29" s="150">
        <v>1</v>
      </c>
      <c r="E29" s="150"/>
      <c r="F29" s="151">
        <v>215</v>
      </c>
      <c r="G29" s="46">
        <v>215</v>
      </c>
    </row>
    <row r="30" spans="1:8" ht="13.5" thickBot="1">
      <c r="A30" s="153"/>
      <c r="B30" s="155"/>
      <c r="C30" s="154"/>
      <c r="D30" s="155"/>
      <c r="E30" s="156" t="s">
        <v>972</v>
      </c>
      <c r="F30" s="166"/>
      <c r="G30" s="38">
        <f>SUM(G23:G29)</f>
        <v>476</v>
      </c>
      <c r="H30" s="547"/>
    </row>
    <row r="34" ht="12.75">
      <c r="I34" s="547"/>
    </row>
    <row r="36" spans="1:9" ht="12.75">
      <c r="A36" s="547"/>
      <c r="I36" s="547"/>
    </row>
    <row r="38" ht="12.75">
      <c r="A38" s="547"/>
    </row>
  </sheetData>
  <sheetProtection/>
  <mergeCells count="2">
    <mergeCell ref="F4:G4"/>
    <mergeCell ref="F5:G5"/>
  </mergeCells>
  <printOptions/>
  <pageMargins left="0.7" right="0.7" top="0.75" bottom="0.75" header="0.3" footer="0.3"/>
  <pageSetup fitToHeight="1" fitToWidth="1" horizontalDpi="600" verticalDpi="600" orientation="portrait" scale="85"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G15"/>
  <sheetViews>
    <sheetView workbookViewId="0" topLeftCell="A1">
      <selection activeCell="E11" sqref="E11"/>
    </sheetView>
  </sheetViews>
  <sheetFormatPr defaultColWidth="9.33203125" defaultRowHeight="12.75"/>
  <cols>
    <col min="1" max="1" width="14" style="419" customWidth="1"/>
    <col min="2" max="2" width="30.83203125" style="419" customWidth="1"/>
    <col min="3" max="3" width="17.83203125" style="419" customWidth="1"/>
    <col min="4" max="4" width="10" style="419" bestFit="1" customWidth="1"/>
    <col min="5" max="5" width="14.5" style="419" customWidth="1"/>
    <col min="6" max="6" width="11" style="419" customWidth="1"/>
    <col min="7" max="7" width="12.16015625" style="419" customWidth="1"/>
    <col min="8" max="16384" width="9.33203125" style="419" customWidth="1"/>
  </cols>
  <sheetData>
    <row r="1" spans="1:6" ht="13.5" thickBot="1">
      <c r="A1" s="418" t="s">
        <v>520</v>
      </c>
      <c r="B1" s="242" t="s">
        <v>641</v>
      </c>
      <c r="E1" s="419" t="s">
        <v>521</v>
      </c>
      <c r="F1" s="617" t="s">
        <v>602</v>
      </c>
    </row>
    <row r="2" spans="1:6" ht="12.75">
      <c r="A2" s="418"/>
      <c r="B2" s="380" t="s">
        <v>874</v>
      </c>
      <c r="F2" s="380"/>
    </row>
    <row r="3" ht="13.5" thickBot="1">
      <c r="A3" s="420"/>
    </row>
    <row r="4" spans="1:7" ht="12.75">
      <c r="A4" s="7" t="s">
        <v>560</v>
      </c>
      <c r="B4" s="8" t="s">
        <v>534</v>
      </c>
      <c r="C4" s="8" t="s">
        <v>528</v>
      </c>
      <c r="D4" s="8" t="s">
        <v>540</v>
      </c>
      <c r="E4" s="8" t="s">
        <v>561</v>
      </c>
      <c r="F4" s="9"/>
      <c r="G4" s="76" t="s">
        <v>562</v>
      </c>
    </row>
    <row r="5" spans="1:7" ht="13.5" thickBot="1">
      <c r="A5" s="13"/>
      <c r="B5" s="14"/>
      <c r="C5" s="14"/>
      <c r="D5" s="14" t="s">
        <v>640</v>
      </c>
      <c r="E5" s="14" t="s">
        <v>568</v>
      </c>
      <c r="F5" s="15"/>
      <c r="G5" s="78" t="s">
        <v>568</v>
      </c>
    </row>
    <row r="6" spans="1:7" ht="13.5" thickBot="1">
      <c r="A6" s="510"/>
      <c r="B6" s="511" t="s">
        <v>154</v>
      </c>
      <c r="C6" s="511"/>
      <c r="D6" s="511">
        <v>1</v>
      </c>
      <c r="E6" s="512">
        <f>D11*E11+D12*E12+D14*E14+D15*E15</f>
        <v>86</v>
      </c>
      <c r="F6" s="242"/>
      <c r="G6" s="513">
        <f>E6*D6</f>
        <v>86</v>
      </c>
    </row>
    <row r="8" ht="12.75">
      <c r="A8" s="419" t="s">
        <v>539</v>
      </c>
    </row>
    <row r="9" ht="13.5" thickBot="1"/>
    <row r="10" spans="1:7" ht="39.75" thickBot="1">
      <c r="A10" s="480" t="s">
        <v>590</v>
      </c>
      <c r="B10" s="481"/>
      <c r="C10" s="482" t="s">
        <v>528</v>
      </c>
      <c r="D10" s="53" t="s">
        <v>565</v>
      </c>
      <c r="E10" s="483" t="s">
        <v>633</v>
      </c>
      <c r="F10" s="385" t="s">
        <v>541</v>
      </c>
      <c r="G10" s="484" t="s">
        <v>542</v>
      </c>
    </row>
    <row r="11" spans="1:7" ht="12.75">
      <c r="A11" s="488" t="s">
        <v>1023</v>
      </c>
      <c r="B11" s="489"/>
      <c r="C11" s="422" t="s">
        <v>543</v>
      </c>
      <c r="D11" s="422">
        <v>1</v>
      </c>
      <c r="E11" s="390">
        <v>86</v>
      </c>
      <c r="F11" s="422"/>
      <c r="G11" s="424">
        <f>E11*D11</f>
        <v>86</v>
      </c>
    </row>
    <row r="12" spans="1:7" ht="12.75">
      <c r="A12" s="387" t="s">
        <v>1061</v>
      </c>
      <c r="B12" s="388"/>
      <c r="C12" s="389"/>
      <c r="D12" s="389"/>
      <c r="E12" s="390">
        <v>202</v>
      </c>
      <c r="F12" s="389"/>
      <c r="G12" s="391">
        <f>E12*D12</f>
        <v>0</v>
      </c>
    </row>
    <row r="13" spans="1:7" ht="12.75">
      <c r="A13" s="387" t="s">
        <v>1062</v>
      </c>
      <c r="B13" s="388"/>
      <c r="C13" s="389"/>
      <c r="D13" s="389"/>
      <c r="E13" s="390">
        <v>34</v>
      </c>
      <c r="F13" s="389"/>
      <c r="G13" s="391">
        <f>E13*D13</f>
        <v>0</v>
      </c>
    </row>
    <row r="14" spans="1:7" ht="12.75">
      <c r="A14" s="387" t="s">
        <v>1022</v>
      </c>
      <c r="B14" s="388"/>
      <c r="C14" s="389"/>
      <c r="D14" s="389"/>
      <c r="E14" s="390">
        <v>479</v>
      </c>
      <c r="F14" s="389"/>
      <c r="G14" s="391">
        <f>E14*D14</f>
        <v>0</v>
      </c>
    </row>
    <row r="15" spans="1:7" ht="13.5" thickBot="1">
      <c r="A15" s="514" t="s">
        <v>591</v>
      </c>
      <c r="B15" s="502"/>
      <c r="C15" s="426"/>
      <c r="D15" s="426"/>
      <c r="E15" s="478">
        <v>85</v>
      </c>
      <c r="F15" s="426"/>
      <c r="G15" s="503">
        <f>E15*D15</f>
        <v>0</v>
      </c>
    </row>
  </sheetData>
  <sheetProtection/>
  <printOptions/>
  <pageMargins left="0.75" right="0.75" top="1" bottom="1" header="0.5" footer="0.5"/>
  <pageSetup fitToHeight="1" fitToWidth="1" horizontalDpi="300" verticalDpi="300" orientation="portrait" scale="90" r:id="rId1"/>
</worksheet>
</file>

<file path=xl/worksheets/sheet160.xml><?xml version="1.0" encoding="utf-8"?>
<worksheet xmlns="http://schemas.openxmlformats.org/spreadsheetml/2006/main" xmlns:r="http://schemas.openxmlformats.org/officeDocument/2006/relationships">
  <sheetPr>
    <tabColor rgb="FF00B0F0"/>
    <pageSetUpPr fitToPage="1"/>
  </sheetPr>
  <dimension ref="A1:I30"/>
  <sheetViews>
    <sheetView workbookViewId="0" topLeftCell="A17">
      <selection activeCell="C35" sqref="C35"/>
    </sheetView>
  </sheetViews>
  <sheetFormatPr defaultColWidth="9.33203125" defaultRowHeight="12.75"/>
  <cols>
    <col min="1" max="1" width="13.83203125" style="126" customWidth="1"/>
    <col min="2" max="2" width="30.16015625" style="126" customWidth="1"/>
    <col min="3" max="3" width="16" style="126" customWidth="1"/>
    <col min="4" max="4" width="8.83203125" style="126" customWidth="1"/>
    <col min="5" max="5" width="16.83203125" style="126" customWidth="1"/>
    <col min="6" max="6" width="13.33203125" style="126" customWidth="1"/>
    <col min="7" max="7" width="12.83203125" style="126" customWidth="1"/>
    <col min="8" max="8" width="9.33203125" style="126" customWidth="1"/>
    <col min="9" max="9" width="10.5" style="126" bestFit="1" customWidth="1"/>
    <col min="10" max="16384" width="9.33203125" style="126" customWidth="1"/>
  </cols>
  <sheetData>
    <row r="1" spans="1:6" ht="13.5" thickBot="1">
      <c r="A1" s="124" t="s">
        <v>520</v>
      </c>
      <c r="B1" s="125" t="s">
        <v>852</v>
      </c>
      <c r="C1" s="125"/>
      <c r="E1" s="126" t="s">
        <v>521</v>
      </c>
      <c r="F1" s="125" t="s">
        <v>993</v>
      </c>
    </row>
    <row r="2" spans="1:6" ht="12.75">
      <c r="A2" s="124"/>
      <c r="B2" s="127" t="s">
        <v>995</v>
      </c>
      <c r="F2" s="127"/>
    </row>
    <row r="3" spans="1:6" ht="13.5" thickBot="1">
      <c r="A3" s="124"/>
      <c r="B3" s="178"/>
      <c r="F3" s="127"/>
    </row>
    <row r="4" spans="1:7" ht="12.75">
      <c r="A4" s="128" t="s">
        <v>560</v>
      </c>
      <c r="B4" s="129" t="s">
        <v>534</v>
      </c>
      <c r="C4" s="129" t="s">
        <v>528</v>
      </c>
      <c r="D4" s="129" t="s">
        <v>540</v>
      </c>
      <c r="E4" s="129" t="s">
        <v>561</v>
      </c>
      <c r="F4" s="680" t="s">
        <v>562</v>
      </c>
      <c r="G4" s="681"/>
    </row>
    <row r="5" spans="1:7" ht="13.5" thickBot="1">
      <c r="A5" s="130"/>
      <c r="B5" s="131"/>
      <c r="C5" s="131"/>
      <c r="D5" s="131" t="s">
        <v>566</v>
      </c>
      <c r="E5" s="131" t="s">
        <v>567</v>
      </c>
      <c r="F5" s="682" t="s">
        <v>568</v>
      </c>
      <c r="G5" s="683"/>
    </row>
    <row r="6" spans="1:9" ht="12.75">
      <c r="A6" s="132"/>
      <c r="B6" s="133" t="s">
        <v>571</v>
      </c>
      <c r="C6" s="133"/>
      <c r="D6" s="133">
        <v>1</v>
      </c>
      <c r="E6" s="134">
        <f>G16</f>
        <v>455</v>
      </c>
      <c r="F6" s="133"/>
      <c r="G6" s="62">
        <f>E6*D6</f>
        <v>455</v>
      </c>
      <c r="I6" s="547"/>
    </row>
    <row r="7" spans="1:7" ht="13.5" thickBot="1">
      <c r="A7" s="137"/>
      <c r="B7" s="138" t="s">
        <v>527</v>
      </c>
      <c r="C7" s="138"/>
      <c r="D7" s="138">
        <v>1</v>
      </c>
      <c r="E7" s="139">
        <f>G24</f>
        <v>700</v>
      </c>
      <c r="F7" s="138"/>
      <c r="G7" s="108">
        <f>E7*D7</f>
        <v>700</v>
      </c>
    </row>
    <row r="8" spans="1:9" ht="13.5" thickBot="1">
      <c r="A8" s="153"/>
      <c r="B8" s="154"/>
      <c r="C8" s="155"/>
      <c r="D8" s="156"/>
      <c r="E8" s="156" t="s">
        <v>508</v>
      </c>
      <c r="F8" s="155"/>
      <c r="G8" s="100">
        <f>G7+G6</f>
        <v>1155</v>
      </c>
      <c r="I8" s="547"/>
    </row>
    <row r="9" spans="1:7" ht="12.75">
      <c r="A9" s="246"/>
      <c r="B9" s="247"/>
      <c r="C9" s="246"/>
      <c r="D9" s="248"/>
      <c r="E9" s="248"/>
      <c r="F9" s="246"/>
      <c r="G9" s="104"/>
    </row>
    <row r="10" spans="1:9" ht="12.75">
      <c r="A10" s="124" t="s">
        <v>513</v>
      </c>
      <c r="G10" s="1"/>
      <c r="I10" s="181"/>
    </row>
    <row r="11" ht="13.5" thickBot="1">
      <c r="G11" s="1"/>
    </row>
    <row r="12" spans="1:7" ht="27" thickBot="1">
      <c r="A12" s="142" t="s">
        <v>514</v>
      </c>
      <c r="B12" s="143" t="s">
        <v>515</v>
      </c>
      <c r="C12" s="144" t="s">
        <v>980</v>
      </c>
      <c r="D12" s="145" t="s">
        <v>519</v>
      </c>
      <c r="E12" s="146" t="s">
        <v>522</v>
      </c>
      <c r="F12" s="147" t="s">
        <v>517</v>
      </c>
      <c r="G12" s="25" t="s">
        <v>518</v>
      </c>
    </row>
    <row r="13" spans="1:7" s="419" customFormat="1" ht="12.75">
      <c r="A13" s="574"/>
      <c r="B13" s="524" t="s">
        <v>523</v>
      </c>
      <c r="C13" s="564" t="s">
        <v>982</v>
      </c>
      <c r="D13" s="599"/>
      <c r="E13" s="592">
        <v>95</v>
      </c>
      <c r="F13" s="593">
        <v>1</v>
      </c>
      <c r="G13" s="596">
        <v>95</v>
      </c>
    </row>
    <row r="14" spans="1:7" ht="12.75">
      <c r="A14" s="149"/>
      <c r="B14" s="150" t="s">
        <v>761</v>
      </c>
      <c r="C14" s="150" t="s">
        <v>981</v>
      </c>
      <c r="D14" s="600"/>
      <c r="E14" s="151">
        <v>55</v>
      </c>
      <c r="F14" s="594">
        <v>4</v>
      </c>
      <c r="G14" s="597">
        <f>F14*E14</f>
        <v>220</v>
      </c>
    </row>
    <row r="15" spans="1:7" ht="13.5" thickBot="1">
      <c r="A15" s="176"/>
      <c r="B15" s="138" t="s">
        <v>997</v>
      </c>
      <c r="C15" s="138" t="s">
        <v>981</v>
      </c>
      <c r="D15" s="138"/>
      <c r="E15" s="177">
        <v>35</v>
      </c>
      <c r="F15" s="595">
        <v>4</v>
      </c>
      <c r="G15" s="597">
        <f>F15*E15</f>
        <v>140</v>
      </c>
    </row>
    <row r="16" spans="1:9" ht="13.5" thickBot="1">
      <c r="A16" s="280"/>
      <c r="B16" s="277"/>
      <c r="C16" s="155"/>
      <c r="D16" s="156"/>
      <c r="E16" s="156" t="s">
        <v>508</v>
      </c>
      <c r="F16" s="157" t="s">
        <v>564</v>
      </c>
      <c r="G16" s="598">
        <f>SUM(G13:G15)</f>
        <v>455</v>
      </c>
      <c r="I16" s="547"/>
    </row>
    <row r="17" spans="1:7" ht="12.75">
      <c r="A17" s="127"/>
      <c r="B17" s="127"/>
      <c r="C17" s="127"/>
      <c r="D17" s="127"/>
      <c r="E17" s="127"/>
      <c r="F17" s="127"/>
      <c r="G17" s="4"/>
    </row>
    <row r="18" spans="1:7" ht="12.75">
      <c r="A18" s="127" t="s">
        <v>525</v>
      </c>
      <c r="B18" s="127"/>
      <c r="C18" s="127"/>
      <c r="D18" s="127"/>
      <c r="E18" s="127"/>
      <c r="F18" s="127"/>
      <c r="G18" s="127"/>
    </row>
    <row r="19" spans="1:7" ht="13.5" thickBot="1">
      <c r="A19" s="127"/>
      <c r="B19" s="127"/>
      <c r="C19" s="127"/>
      <c r="D19" s="127"/>
      <c r="E19" s="127"/>
      <c r="F19" s="127"/>
      <c r="G19" s="127"/>
    </row>
    <row r="20" spans="1:7" ht="27" thickBot="1">
      <c r="A20" s="159" t="s">
        <v>526</v>
      </c>
      <c r="B20" s="282" t="s">
        <v>527</v>
      </c>
      <c r="C20" s="249" t="s">
        <v>528</v>
      </c>
      <c r="D20" s="143" t="s">
        <v>529</v>
      </c>
      <c r="E20" s="145" t="s">
        <v>530</v>
      </c>
      <c r="F20" s="161" t="s">
        <v>531</v>
      </c>
      <c r="G20" s="148" t="s">
        <v>532</v>
      </c>
    </row>
    <row r="21" spans="1:7" ht="12.75">
      <c r="A21" s="219" t="s">
        <v>845</v>
      </c>
      <c r="B21" s="183"/>
      <c r="C21" s="150"/>
      <c r="D21" s="150">
        <v>1</v>
      </c>
      <c r="E21" s="182">
        <v>188</v>
      </c>
      <c r="F21" s="151">
        <f>D21*E21</f>
        <v>188</v>
      </c>
      <c r="G21" s="164">
        <f>D21*F21</f>
        <v>188</v>
      </c>
    </row>
    <row r="22" spans="1:7" ht="12.75">
      <c r="A22" s="162" t="s">
        <v>846</v>
      </c>
      <c r="B22" s="184"/>
      <c r="C22" s="150"/>
      <c r="D22" s="150">
        <v>1</v>
      </c>
      <c r="E22" s="182">
        <v>200</v>
      </c>
      <c r="F22" s="151">
        <f>E22*D22</f>
        <v>200</v>
      </c>
      <c r="G22" s="164">
        <f>F22</f>
        <v>200</v>
      </c>
    </row>
    <row r="23" spans="1:7" ht="13.5" thickBot="1">
      <c r="A23" s="162" t="s">
        <v>191</v>
      </c>
      <c r="B23" s="163"/>
      <c r="C23" s="150"/>
      <c r="D23" s="150">
        <v>4</v>
      </c>
      <c r="E23" s="182">
        <v>78</v>
      </c>
      <c r="F23" s="151">
        <f>E23*D23</f>
        <v>312</v>
      </c>
      <c r="G23" s="164">
        <f>F23</f>
        <v>312</v>
      </c>
    </row>
    <row r="24" spans="1:7" ht="13.5" thickBot="1">
      <c r="A24" s="153"/>
      <c r="B24" s="155"/>
      <c r="C24" s="154"/>
      <c r="D24" s="155"/>
      <c r="E24" s="156" t="s">
        <v>509</v>
      </c>
      <c r="F24" s="157" t="s">
        <v>564</v>
      </c>
      <c r="G24" s="158">
        <f>SUM(G21:G23)</f>
        <v>700</v>
      </c>
    </row>
    <row r="26" spans="1:7" ht="12.75">
      <c r="A26" s="684" t="s">
        <v>998</v>
      </c>
      <c r="B26" s="684"/>
      <c r="C26" s="684"/>
      <c r="D26" s="684"/>
      <c r="E26" s="684"/>
      <c r="F26" s="684"/>
      <c r="G26" s="684"/>
    </row>
    <row r="27" spans="1:9" ht="12.75">
      <c r="A27" s="684"/>
      <c r="B27" s="684"/>
      <c r="C27" s="684"/>
      <c r="D27" s="684"/>
      <c r="E27" s="684"/>
      <c r="F27" s="684"/>
      <c r="G27" s="684"/>
      <c r="I27" s="547"/>
    </row>
    <row r="30" ht="12.75">
      <c r="A30" s="547"/>
    </row>
  </sheetData>
  <sheetProtection/>
  <mergeCells count="3">
    <mergeCell ref="F4:G4"/>
    <mergeCell ref="F5:G5"/>
    <mergeCell ref="A26:G27"/>
  </mergeCells>
  <printOptions/>
  <pageMargins left="0.75" right="0.75" top="1" bottom="1" header="0.5" footer="0.5"/>
  <pageSetup fitToHeight="1" fitToWidth="1" horizontalDpi="300" verticalDpi="300" orientation="portrait" scale="89" r:id="rId1"/>
</worksheet>
</file>

<file path=xl/worksheets/sheet161.xml><?xml version="1.0" encoding="utf-8"?>
<worksheet xmlns="http://schemas.openxmlformats.org/spreadsheetml/2006/main" xmlns:r="http://schemas.openxmlformats.org/officeDocument/2006/relationships">
  <sheetPr>
    <tabColor rgb="FF00B0F0"/>
    <pageSetUpPr fitToPage="1"/>
  </sheetPr>
  <dimension ref="A1:G10"/>
  <sheetViews>
    <sheetView workbookViewId="0" topLeftCell="A1">
      <selection activeCell="E9" sqref="E9"/>
    </sheetView>
  </sheetViews>
  <sheetFormatPr defaultColWidth="9.33203125" defaultRowHeight="12.75"/>
  <cols>
    <col min="1" max="1" width="13.83203125" style="126" customWidth="1"/>
    <col min="2" max="2" width="30.83203125" style="126" customWidth="1"/>
    <col min="3" max="3" width="17.83203125" style="126" customWidth="1"/>
    <col min="4" max="4" width="7.66015625" style="126" customWidth="1"/>
    <col min="5" max="5" width="15.16015625" style="126" customWidth="1"/>
    <col min="6" max="6" width="11" style="126" customWidth="1"/>
    <col min="7" max="7" width="12.16015625" style="126" customWidth="1"/>
    <col min="8" max="16384" width="9.33203125" style="126" customWidth="1"/>
  </cols>
  <sheetData>
    <row r="1" spans="1:6" ht="13.5" thickBot="1">
      <c r="A1" s="124" t="s">
        <v>520</v>
      </c>
      <c r="B1" s="125" t="s">
        <v>570</v>
      </c>
      <c r="E1" s="126" t="s">
        <v>521</v>
      </c>
      <c r="F1" s="125" t="s">
        <v>632</v>
      </c>
    </row>
    <row r="2" spans="1:6" ht="12.75">
      <c r="A2" s="124"/>
      <c r="B2" s="127" t="s">
        <v>735</v>
      </c>
      <c r="F2" s="127"/>
    </row>
    <row r="3" ht="12.75">
      <c r="A3" s="141"/>
    </row>
    <row r="4" ht="12.75">
      <c r="A4" s="126" t="s">
        <v>571</v>
      </c>
    </row>
    <row r="5" ht="13.5" thickBot="1"/>
    <row r="6" spans="1:7" ht="27" thickBot="1">
      <c r="A6" s="142" t="s">
        <v>514</v>
      </c>
      <c r="B6" s="143" t="s">
        <v>515</v>
      </c>
      <c r="C6" s="144" t="s">
        <v>980</v>
      </c>
      <c r="D6" s="145" t="s">
        <v>519</v>
      </c>
      <c r="E6" s="146" t="s">
        <v>522</v>
      </c>
      <c r="F6" s="147" t="s">
        <v>517</v>
      </c>
      <c r="G6" s="148" t="s">
        <v>518</v>
      </c>
    </row>
    <row r="7" spans="1:7" ht="12.75">
      <c r="A7" s="149"/>
      <c r="B7" s="389" t="s">
        <v>944</v>
      </c>
      <c r="C7" s="150" t="s">
        <v>987</v>
      </c>
      <c r="D7" s="150"/>
      <c r="E7" s="151">
        <v>80</v>
      </c>
      <c r="F7" s="150">
        <v>2</v>
      </c>
      <c r="G7" s="152">
        <f>F7*E7</f>
        <v>160</v>
      </c>
    </row>
    <row r="8" spans="1:7" ht="13.5" thickBot="1">
      <c r="A8" s="149"/>
      <c r="B8" s="150" t="s">
        <v>761</v>
      </c>
      <c r="C8" s="150" t="s">
        <v>981</v>
      </c>
      <c r="D8" s="150"/>
      <c r="E8" s="151">
        <v>55</v>
      </c>
      <c r="F8" s="150">
        <v>4</v>
      </c>
      <c r="G8" s="152">
        <f>F8*E8</f>
        <v>220</v>
      </c>
    </row>
    <row r="9" spans="1:7" ht="13.5" thickBot="1">
      <c r="A9" s="153"/>
      <c r="B9" s="154"/>
      <c r="C9" s="155"/>
      <c r="D9" s="156" t="s">
        <v>511</v>
      </c>
      <c r="E9" s="166">
        <f>G9</f>
        <v>380</v>
      </c>
      <c r="F9" s="281"/>
      <c r="G9" s="158">
        <f>SUM(G7:G8)</f>
        <v>380</v>
      </c>
    </row>
    <row r="10" spans="1:7" ht="12.75">
      <c r="A10" s="127"/>
      <c r="B10" s="127"/>
      <c r="C10" s="127"/>
      <c r="D10" s="127"/>
      <c r="E10" s="127"/>
      <c r="F10" s="127"/>
      <c r="G10" s="127"/>
    </row>
  </sheetData>
  <sheetProtection/>
  <printOptions/>
  <pageMargins left="0.75" right="0.75" top="1" bottom="1" header="0.5" footer="0.5"/>
  <pageSetup fitToHeight="0" fitToWidth="1" horizontalDpi="300" verticalDpi="300" orientation="portrait" scale="91" r:id="rId1"/>
</worksheet>
</file>

<file path=xl/worksheets/sheet162.xml><?xml version="1.0" encoding="utf-8"?>
<worksheet xmlns="http://schemas.openxmlformats.org/spreadsheetml/2006/main" xmlns:r="http://schemas.openxmlformats.org/officeDocument/2006/relationships">
  <sheetPr>
    <pageSetUpPr fitToPage="1"/>
  </sheetPr>
  <dimension ref="A1:H12"/>
  <sheetViews>
    <sheetView workbookViewId="0" topLeftCell="A1">
      <selection activeCell="G8" sqref="G8"/>
    </sheetView>
  </sheetViews>
  <sheetFormatPr defaultColWidth="9.33203125" defaultRowHeight="12.75"/>
  <cols>
    <col min="1" max="1" width="13.83203125" style="1" customWidth="1"/>
    <col min="2" max="2" width="30.83203125" style="1" customWidth="1"/>
    <col min="3" max="3" width="17.83203125" style="1" customWidth="1"/>
    <col min="4" max="4" width="9" style="1" bestFit="1" customWidth="1"/>
    <col min="5" max="5" width="9.5" style="1" customWidth="1"/>
    <col min="6" max="7" width="11" style="1" customWidth="1"/>
    <col min="8" max="8" width="12.16015625" style="1" customWidth="1"/>
    <col min="9" max="16384" width="9.33203125" style="1" customWidth="1"/>
  </cols>
  <sheetData>
    <row r="1" spans="1:8" ht="13.5" thickBot="1">
      <c r="A1" s="2" t="s">
        <v>520</v>
      </c>
      <c r="B1" s="3" t="s">
        <v>570</v>
      </c>
      <c r="G1" s="64" t="s">
        <v>521</v>
      </c>
      <c r="H1" s="3" t="s">
        <v>736</v>
      </c>
    </row>
    <row r="2" spans="1:7" ht="12.75">
      <c r="A2" s="2"/>
      <c r="B2" s="4" t="s">
        <v>889</v>
      </c>
      <c r="G2" s="4"/>
    </row>
    <row r="3" spans="1:7" ht="12.75">
      <c r="A3" s="2"/>
      <c r="B3" s="4"/>
      <c r="G3" s="4"/>
    </row>
    <row r="4" spans="1:8" ht="12.75">
      <c r="A4" s="4" t="s">
        <v>556</v>
      </c>
      <c r="B4" s="4"/>
      <c r="C4" s="4"/>
      <c r="D4" s="4"/>
      <c r="E4" s="4"/>
      <c r="F4" s="4"/>
      <c r="G4" s="4"/>
      <c r="H4" s="4"/>
    </row>
    <row r="5" spans="1:8" ht="13.5" thickBot="1">
      <c r="A5" s="4"/>
      <c r="B5" s="4"/>
      <c r="C5" s="4"/>
      <c r="D5" s="4"/>
      <c r="E5" s="4"/>
      <c r="F5" s="4"/>
      <c r="G5" s="4"/>
      <c r="H5" s="4"/>
    </row>
    <row r="6" spans="1:8" ht="24" thickBot="1">
      <c r="A6" s="669" t="s">
        <v>534</v>
      </c>
      <c r="B6" s="670"/>
      <c r="C6" s="20" t="s">
        <v>528</v>
      </c>
      <c r="D6" s="20" t="s">
        <v>529</v>
      </c>
      <c r="E6" s="20" t="s">
        <v>558</v>
      </c>
      <c r="F6" s="22" t="s">
        <v>535</v>
      </c>
      <c r="G6" s="43" t="s">
        <v>536</v>
      </c>
      <c r="H6" s="25" t="s">
        <v>537</v>
      </c>
    </row>
    <row r="7" spans="1:8" ht="12.75">
      <c r="A7" s="44" t="s">
        <v>211</v>
      </c>
      <c r="B7" s="45"/>
      <c r="C7" s="28"/>
      <c r="D7" s="28"/>
      <c r="E7" s="65" t="s">
        <v>547</v>
      </c>
      <c r="F7" s="66"/>
      <c r="G7" s="29">
        <v>11</v>
      </c>
      <c r="H7" s="46">
        <f>D7*G7</f>
        <v>0</v>
      </c>
    </row>
    <row r="8" spans="1:8" ht="12.75">
      <c r="A8" s="235" t="s">
        <v>95</v>
      </c>
      <c r="B8" s="4"/>
      <c r="C8" s="49"/>
      <c r="D8" s="49"/>
      <c r="E8" s="67" t="s">
        <v>581</v>
      </c>
      <c r="F8" s="68"/>
      <c r="G8" s="29">
        <v>300</v>
      </c>
      <c r="H8" s="111"/>
    </row>
    <row r="9" spans="1:8" ht="13.5" thickBot="1">
      <c r="A9" s="105" t="s">
        <v>576</v>
      </c>
      <c r="B9" s="107"/>
      <c r="C9" s="32"/>
      <c r="D9" s="32"/>
      <c r="E9" s="109" t="s">
        <v>550</v>
      </c>
      <c r="F9" s="74"/>
      <c r="G9" s="271">
        <v>125</v>
      </c>
      <c r="H9" s="108">
        <f>D9*G9</f>
        <v>0</v>
      </c>
    </row>
    <row r="11" ht="12.75">
      <c r="A11" s="1" t="s">
        <v>96</v>
      </c>
    </row>
    <row r="12" ht="12.75">
      <c r="A12" s="1" t="s">
        <v>97</v>
      </c>
    </row>
  </sheetData>
  <sheetProtection/>
  <mergeCells count="1">
    <mergeCell ref="A6:B6"/>
  </mergeCells>
  <printOptions/>
  <pageMargins left="0.75" right="0.75" top="1" bottom="1" header="0.5" footer="0.5"/>
  <pageSetup fitToHeight="0" fitToWidth="1" horizontalDpi="300" verticalDpi="300" orientation="portrait" scale="86" r:id="rId1"/>
</worksheet>
</file>

<file path=xl/worksheets/sheet163.xml><?xml version="1.0" encoding="utf-8"?>
<worksheet xmlns="http://schemas.openxmlformats.org/spreadsheetml/2006/main" xmlns:r="http://schemas.openxmlformats.org/officeDocument/2006/relationships">
  <sheetPr>
    <tabColor rgb="FF00B0F0"/>
    <pageSetUpPr fitToPage="1"/>
  </sheetPr>
  <dimension ref="A1:H8"/>
  <sheetViews>
    <sheetView workbookViewId="0" topLeftCell="A1">
      <selection activeCell="A30" sqref="A30:IV30"/>
    </sheetView>
  </sheetViews>
  <sheetFormatPr defaultColWidth="9.33203125" defaultRowHeight="12.75"/>
  <cols>
    <col min="1" max="1" width="13.83203125" style="1" customWidth="1"/>
    <col min="2" max="2" width="27.5" style="1" customWidth="1"/>
    <col min="3" max="3" width="16" style="1" customWidth="1"/>
    <col min="4" max="4" width="7.66015625" style="1" customWidth="1"/>
    <col min="5" max="5" width="7.16015625" style="1" customWidth="1"/>
    <col min="6" max="6" width="9.16015625" style="1" customWidth="1"/>
    <col min="7" max="7" width="11" style="1" customWidth="1"/>
    <col min="8" max="8" width="12.16015625" style="1" customWidth="1"/>
    <col min="9" max="16384" width="9.33203125" style="1" customWidth="1"/>
  </cols>
  <sheetData>
    <row r="1" spans="1:8" ht="13.5" thickBot="1">
      <c r="A1" s="2" t="s">
        <v>520</v>
      </c>
      <c r="B1" s="3" t="s">
        <v>570</v>
      </c>
      <c r="G1" s="64" t="s">
        <v>521</v>
      </c>
      <c r="H1" s="3" t="s">
        <v>71</v>
      </c>
    </row>
    <row r="2" spans="1:7" ht="12.75">
      <c r="A2" s="2"/>
      <c r="B2" s="102" t="s">
        <v>70</v>
      </c>
      <c r="G2" s="4"/>
    </row>
    <row r="3" ht="12.75">
      <c r="A3" s="6"/>
    </row>
    <row r="4" ht="12.75">
      <c r="A4" s="1" t="s">
        <v>527</v>
      </c>
    </row>
    <row r="5" ht="13.5" thickBot="1"/>
    <row r="6" spans="1:8" ht="12.75">
      <c r="A6" s="84"/>
      <c r="B6" s="85"/>
      <c r="C6" s="86"/>
      <c r="D6" s="75" t="s">
        <v>642</v>
      </c>
      <c r="E6" s="665" t="s">
        <v>660</v>
      </c>
      <c r="F6" s="666"/>
      <c r="G6" s="75" t="s">
        <v>665</v>
      </c>
      <c r="H6" s="110"/>
    </row>
    <row r="7" spans="1:8" ht="12.75" customHeight="1" thickBot="1">
      <c r="A7" s="667" t="s">
        <v>586</v>
      </c>
      <c r="B7" s="668"/>
      <c r="C7" s="80" t="s">
        <v>528</v>
      </c>
      <c r="D7" s="81" t="s">
        <v>659</v>
      </c>
      <c r="E7" s="87" t="s">
        <v>661</v>
      </c>
      <c r="F7" s="88" t="s">
        <v>542</v>
      </c>
      <c r="G7" s="82" t="s">
        <v>666</v>
      </c>
      <c r="H7" s="83" t="s">
        <v>542</v>
      </c>
    </row>
    <row r="8" spans="1:8" ht="13.5" thickBot="1">
      <c r="A8" s="243" t="s">
        <v>212</v>
      </c>
      <c r="B8" s="120"/>
      <c r="C8" s="116" t="s">
        <v>543</v>
      </c>
      <c r="D8" s="116"/>
      <c r="E8" s="121">
        <v>0.75</v>
      </c>
      <c r="F8" s="121">
        <f>250*0.75</f>
        <v>187.5</v>
      </c>
      <c r="G8" s="116"/>
      <c r="H8" s="225">
        <f>SUM(F8:F8)</f>
        <v>187.5</v>
      </c>
    </row>
  </sheetData>
  <sheetProtection/>
  <mergeCells count="2">
    <mergeCell ref="E6:F6"/>
    <mergeCell ref="A7:B7"/>
  </mergeCells>
  <printOptions/>
  <pageMargins left="0.75" right="0.75" top="1" bottom="1" header="0.5" footer="0.5"/>
  <pageSetup fitToHeight="0" fitToWidth="1" horizontalDpi="300" verticalDpi="300" orientation="portrait" scale="95" r:id="rId1"/>
</worksheet>
</file>

<file path=xl/worksheets/sheet164.xml><?xml version="1.0" encoding="utf-8"?>
<worksheet xmlns="http://schemas.openxmlformats.org/spreadsheetml/2006/main" xmlns:r="http://schemas.openxmlformats.org/officeDocument/2006/relationships">
  <sheetPr>
    <tabColor rgb="FF00B0F0"/>
    <pageSetUpPr fitToPage="1"/>
  </sheetPr>
  <dimension ref="A1:G8"/>
  <sheetViews>
    <sheetView workbookViewId="0" topLeftCell="A1">
      <selection activeCell="E8" sqref="E8"/>
    </sheetView>
  </sheetViews>
  <sheetFormatPr defaultColWidth="9.33203125" defaultRowHeight="12.75"/>
  <cols>
    <col min="1" max="1" width="13.83203125" style="1" customWidth="1"/>
    <col min="2" max="2" width="30.83203125" style="1" customWidth="1"/>
    <col min="3" max="3" width="17.83203125" style="1" customWidth="1"/>
    <col min="4" max="4" width="7.83203125" style="1" customWidth="1"/>
    <col min="5" max="5" width="15.33203125" style="1" customWidth="1"/>
    <col min="6" max="6" width="11" style="1" customWidth="1"/>
    <col min="7" max="7" width="12" style="1" customWidth="1"/>
    <col min="8" max="16384" width="9.33203125" style="1" customWidth="1"/>
  </cols>
  <sheetData>
    <row r="1" spans="1:6" ht="13.5" thickBot="1">
      <c r="A1" s="2" t="s">
        <v>520</v>
      </c>
      <c r="B1" s="3" t="s">
        <v>739</v>
      </c>
      <c r="E1" s="1" t="s">
        <v>521</v>
      </c>
      <c r="F1" s="3" t="s">
        <v>737</v>
      </c>
    </row>
    <row r="2" spans="1:6" ht="12.75">
      <c r="A2" s="2"/>
      <c r="B2" s="4" t="s">
        <v>636</v>
      </c>
      <c r="F2" s="4"/>
    </row>
    <row r="3" ht="12.75">
      <c r="A3" s="6"/>
    </row>
    <row r="4" ht="12.75">
      <c r="A4" s="2" t="s">
        <v>513</v>
      </c>
    </row>
    <row r="5" ht="13.5" thickBot="1"/>
    <row r="6" spans="1:7" ht="27" thickBot="1">
      <c r="A6" s="19" t="s">
        <v>514</v>
      </c>
      <c r="B6" s="20" t="s">
        <v>515</v>
      </c>
      <c r="C6" s="439" t="s">
        <v>980</v>
      </c>
      <c r="D6" s="22" t="s">
        <v>519</v>
      </c>
      <c r="E6" s="23" t="s">
        <v>522</v>
      </c>
      <c r="F6" s="24" t="s">
        <v>517</v>
      </c>
      <c r="G6" s="25" t="s">
        <v>518</v>
      </c>
    </row>
    <row r="7" spans="1:7" ht="13.5" thickBot="1">
      <c r="A7" s="26"/>
      <c r="B7" s="27" t="s">
        <v>523</v>
      </c>
      <c r="C7" s="389" t="s">
        <v>982</v>
      </c>
      <c r="D7" s="28"/>
      <c r="E7" s="29">
        <v>95</v>
      </c>
      <c r="F7" s="28">
        <v>2</v>
      </c>
      <c r="G7" s="30">
        <f>F7*E7</f>
        <v>190</v>
      </c>
    </row>
    <row r="8" spans="1:7" ht="13.5" thickBot="1">
      <c r="A8" s="34"/>
      <c r="B8" s="35"/>
      <c r="C8" s="36"/>
      <c r="D8" s="37" t="s">
        <v>326</v>
      </c>
      <c r="E8" s="38">
        <f>G8</f>
        <v>190</v>
      </c>
      <c r="F8" s="39"/>
      <c r="G8" s="40">
        <f>SUM(G7:G7)</f>
        <v>190</v>
      </c>
    </row>
  </sheetData>
  <sheetProtection/>
  <printOptions/>
  <pageMargins left="0.75" right="0.75" top="1" bottom="1" header="0.5" footer="0.5"/>
  <pageSetup fitToHeight="0" fitToWidth="1" horizontalDpi="300" verticalDpi="300" orientation="portrait" scale="91" r:id="rId1"/>
</worksheet>
</file>

<file path=xl/worksheets/sheet165.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1" customWidth="1"/>
    <col min="2" max="2" width="27.5" style="1" customWidth="1"/>
    <col min="3" max="3" width="16" style="1" customWidth="1"/>
    <col min="4" max="4" width="7.66015625" style="1" customWidth="1"/>
    <col min="5" max="5" width="14.66015625" style="1" customWidth="1"/>
    <col min="6" max="6" width="11" style="1" customWidth="1"/>
    <col min="7" max="7" width="12.16015625" style="1" customWidth="1"/>
    <col min="8" max="16384" width="9.33203125" style="1" customWidth="1"/>
  </cols>
  <sheetData>
    <row r="1" spans="1:6" ht="13.5" thickBot="1">
      <c r="A1" s="2" t="s">
        <v>520</v>
      </c>
      <c r="B1" s="3" t="s">
        <v>739</v>
      </c>
      <c r="E1" s="1" t="s">
        <v>521</v>
      </c>
      <c r="F1" s="3" t="s">
        <v>738</v>
      </c>
    </row>
    <row r="2" spans="1:6" ht="12.75">
      <c r="A2" s="2"/>
      <c r="B2" s="4" t="s">
        <v>890</v>
      </c>
      <c r="F2" s="4"/>
    </row>
    <row r="3" ht="12.75">
      <c r="A3" s="6"/>
    </row>
    <row r="4" ht="12.75">
      <c r="A4" s="2" t="s">
        <v>513</v>
      </c>
    </row>
    <row r="5" ht="13.5" thickBot="1"/>
    <row r="6" spans="1:7" ht="27" thickBot="1">
      <c r="A6" s="19" t="s">
        <v>514</v>
      </c>
      <c r="B6" s="20" t="s">
        <v>515</v>
      </c>
      <c r="C6" s="439" t="s">
        <v>980</v>
      </c>
      <c r="D6" s="22" t="s">
        <v>519</v>
      </c>
      <c r="E6" s="23" t="s">
        <v>522</v>
      </c>
      <c r="F6" s="24" t="s">
        <v>517</v>
      </c>
      <c r="G6" s="25" t="s">
        <v>518</v>
      </c>
    </row>
    <row r="7" spans="1:7" ht="13.5" thickBot="1">
      <c r="A7" s="26"/>
      <c r="B7" s="389" t="s">
        <v>944</v>
      </c>
      <c r="C7" s="389" t="s">
        <v>986</v>
      </c>
      <c r="D7" s="28"/>
      <c r="E7" s="29">
        <v>80</v>
      </c>
      <c r="F7" s="28">
        <v>2</v>
      </c>
      <c r="G7" s="30">
        <f>F7*E7</f>
        <v>160</v>
      </c>
    </row>
    <row r="8" spans="1:7" ht="13.5" thickBot="1">
      <c r="A8" s="34"/>
      <c r="B8" s="35"/>
      <c r="C8" s="36"/>
      <c r="D8" s="37" t="s">
        <v>512</v>
      </c>
      <c r="E8" s="38">
        <f>G8</f>
        <v>160</v>
      </c>
      <c r="F8" s="39"/>
      <c r="G8" s="40">
        <f>SUM(G7:G7)</f>
        <v>160</v>
      </c>
    </row>
    <row r="9" spans="1:7" ht="12.75">
      <c r="A9" s="4"/>
      <c r="B9" s="4"/>
      <c r="C9" s="4"/>
      <c r="D9" s="4"/>
      <c r="E9" s="4"/>
      <c r="F9" s="4"/>
      <c r="G9" s="4"/>
    </row>
  </sheetData>
  <sheetProtection/>
  <printOptions/>
  <pageMargins left="0.75" right="0.75" top="1" bottom="1" header="0.5" footer="0.5"/>
  <pageSetup fitToHeight="0" fitToWidth="1" horizontalDpi="300" verticalDpi="300" orientation="portrait" scale="97" r:id="rId1"/>
</worksheet>
</file>

<file path=xl/worksheets/sheet166.xml><?xml version="1.0" encoding="utf-8"?>
<worksheet xmlns="http://schemas.openxmlformats.org/spreadsheetml/2006/main" xmlns:r="http://schemas.openxmlformats.org/officeDocument/2006/relationships">
  <sheetPr>
    <tabColor rgb="FF00B0F0"/>
    <pageSetUpPr fitToPage="1"/>
  </sheetPr>
  <dimension ref="A1:G21"/>
  <sheetViews>
    <sheetView zoomScaleSheetLayoutView="100" workbookViewId="0" topLeftCell="A10">
      <selection activeCell="G26" sqref="G26"/>
    </sheetView>
  </sheetViews>
  <sheetFormatPr defaultColWidth="9.33203125" defaultRowHeight="12.75"/>
  <cols>
    <col min="1" max="1" width="13.83203125" style="1" customWidth="1"/>
    <col min="2" max="2" width="27.5" style="1" customWidth="1"/>
    <col min="3" max="3" width="16" style="1" customWidth="1"/>
    <col min="4" max="4" width="8.83203125" style="1" customWidth="1"/>
    <col min="5" max="5" width="14.83203125" style="1" customWidth="1"/>
    <col min="6" max="6" width="11" style="1" customWidth="1"/>
    <col min="7" max="7" width="12.16015625" style="1" customWidth="1"/>
    <col min="8" max="16384" width="9.33203125" style="1" customWidth="1"/>
  </cols>
  <sheetData>
    <row r="1" spans="1:6" ht="13.5" thickBot="1">
      <c r="A1" s="2" t="s">
        <v>520</v>
      </c>
      <c r="B1" s="3" t="s">
        <v>739</v>
      </c>
      <c r="E1" s="1" t="s">
        <v>521</v>
      </c>
      <c r="F1" s="3" t="s">
        <v>740</v>
      </c>
    </row>
    <row r="2" spans="1:6" ht="13.5" thickBot="1">
      <c r="A2" s="2"/>
      <c r="B2" s="4"/>
      <c r="F2" s="4"/>
    </row>
    <row r="3" spans="1:7" ht="12.75">
      <c r="A3" s="7" t="s">
        <v>560</v>
      </c>
      <c r="B3" s="8" t="s">
        <v>534</v>
      </c>
      <c r="C3" s="8" t="s">
        <v>528</v>
      </c>
      <c r="D3" s="8" t="s">
        <v>540</v>
      </c>
      <c r="E3" s="8" t="s">
        <v>561</v>
      </c>
      <c r="F3" s="9"/>
      <c r="G3" s="76" t="s">
        <v>562</v>
      </c>
    </row>
    <row r="4" spans="1:7" ht="13.5" thickBot="1">
      <c r="A4" s="10"/>
      <c r="B4" s="11"/>
      <c r="C4" s="11"/>
      <c r="D4" s="11" t="s">
        <v>566</v>
      </c>
      <c r="E4" s="11" t="s">
        <v>567</v>
      </c>
      <c r="F4" s="12"/>
      <c r="G4" s="77" t="s">
        <v>568</v>
      </c>
    </row>
    <row r="5" spans="1:7" ht="12.75">
      <c r="A5" s="69"/>
      <c r="B5" s="98" t="s">
        <v>571</v>
      </c>
      <c r="C5" s="58"/>
      <c r="D5" s="58">
        <v>1</v>
      </c>
      <c r="E5" s="72">
        <f>G13</f>
        <v>225</v>
      </c>
      <c r="F5" s="58"/>
      <c r="G5" s="62">
        <f>E5*D5</f>
        <v>225</v>
      </c>
    </row>
    <row r="6" spans="1:7" ht="12.75" customHeight="1" thickBot="1">
      <c r="A6" s="73"/>
      <c r="B6" s="32" t="s">
        <v>527</v>
      </c>
      <c r="C6" s="32"/>
      <c r="D6" s="32">
        <v>1</v>
      </c>
      <c r="E6" s="74">
        <f>G21</f>
        <v>170</v>
      </c>
      <c r="F6" s="32"/>
      <c r="G6" s="108">
        <f>G21</f>
        <v>170</v>
      </c>
    </row>
    <row r="7" spans="1:7" ht="13.5" thickBot="1">
      <c r="A7" s="34"/>
      <c r="B7" s="35"/>
      <c r="C7" s="36"/>
      <c r="D7" s="37" t="s">
        <v>327</v>
      </c>
      <c r="E7" s="253"/>
      <c r="F7" s="36"/>
      <c r="G7" s="123">
        <f>G5+G6</f>
        <v>395</v>
      </c>
    </row>
    <row r="8" spans="1:7" ht="12.75">
      <c r="A8" s="227"/>
      <c r="B8" s="226"/>
      <c r="C8" s="227"/>
      <c r="D8" s="260"/>
      <c r="E8" s="229"/>
      <c r="G8" s="104"/>
    </row>
    <row r="9" ht="12.75">
      <c r="A9" s="2" t="s">
        <v>513</v>
      </c>
    </row>
    <row r="10" ht="13.5" thickBot="1"/>
    <row r="11" spans="1:7" ht="27" thickBot="1">
      <c r="A11" s="19" t="s">
        <v>514</v>
      </c>
      <c r="B11" s="20" t="s">
        <v>515</v>
      </c>
      <c r="C11" s="439" t="s">
        <v>980</v>
      </c>
      <c r="D11" s="22" t="s">
        <v>519</v>
      </c>
      <c r="E11" s="23" t="s">
        <v>522</v>
      </c>
      <c r="F11" s="24" t="s">
        <v>517</v>
      </c>
      <c r="G11" s="25" t="s">
        <v>518</v>
      </c>
    </row>
    <row r="12" spans="1:7" ht="13.5" thickBot="1">
      <c r="A12" s="26"/>
      <c r="B12" s="28" t="s">
        <v>563</v>
      </c>
      <c r="C12" s="389" t="s">
        <v>981</v>
      </c>
      <c r="D12" s="28"/>
      <c r="E12" s="29">
        <v>45</v>
      </c>
      <c r="F12" s="28">
        <v>5</v>
      </c>
      <c r="G12" s="30">
        <f>F12*E12</f>
        <v>225</v>
      </c>
    </row>
    <row r="13" spans="1:7" ht="13.5" thickBot="1">
      <c r="A13" s="34"/>
      <c r="B13" s="35"/>
      <c r="C13" s="36"/>
      <c r="D13" s="37" t="s">
        <v>327</v>
      </c>
      <c r="E13" s="38"/>
      <c r="F13" s="39" t="s">
        <v>564</v>
      </c>
      <c r="G13" s="40">
        <f>SUM(G12:G12)</f>
        <v>225</v>
      </c>
    </row>
    <row r="14" spans="1:7" ht="12.75">
      <c r="A14" s="4"/>
      <c r="B14" s="4"/>
      <c r="C14" s="4"/>
      <c r="D14" s="4"/>
      <c r="E14" s="4"/>
      <c r="F14" s="4"/>
      <c r="G14" s="4"/>
    </row>
    <row r="15" spans="1:7" ht="12.75">
      <c r="A15" s="4" t="s">
        <v>525</v>
      </c>
      <c r="B15" s="4"/>
      <c r="C15" s="4"/>
      <c r="D15" s="4"/>
      <c r="E15" s="4"/>
      <c r="F15" s="4"/>
      <c r="G15" s="4"/>
    </row>
    <row r="16" spans="1:7" ht="13.5" thickBot="1">
      <c r="A16" s="4"/>
      <c r="B16" s="4"/>
      <c r="C16" s="4"/>
      <c r="D16" s="4"/>
      <c r="E16" s="4"/>
      <c r="F16" s="4"/>
      <c r="G16" s="4"/>
    </row>
    <row r="17" spans="1:7" ht="27" thickBot="1">
      <c r="A17" s="41" t="s">
        <v>526</v>
      </c>
      <c r="B17" s="42" t="s">
        <v>527</v>
      </c>
      <c r="C17" s="20" t="s">
        <v>528</v>
      </c>
      <c r="D17" s="20" t="s">
        <v>529</v>
      </c>
      <c r="E17" s="22" t="s">
        <v>530</v>
      </c>
      <c r="F17" s="43" t="s">
        <v>531</v>
      </c>
      <c r="G17" s="25" t="s">
        <v>532</v>
      </c>
    </row>
    <row r="18" spans="1:7" ht="12.75">
      <c r="A18" s="44" t="s">
        <v>752</v>
      </c>
      <c r="B18" s="45"/>
      <c r="C18" s="28"/>
      <c r="D18" s="28">
        <v>1</v>
      </c>
      <c r="E18" s="28"/>
      <c r="F18" s="29">
        <v>10</v>
      </c>
      <c r="G18" s="46">
        <f>D18*F18</f>
        <v>10</v>
      </c>
    </row>
    <row r="19" spans="1:7" ht="12.75">
      <c r="A19" s="95" t="s">
        <v>114</v>
      </c>
      <c r="B19" s="45"/>
      <c r="C19" s="28"/>
      <c r="D19" s="28">
        <v>1</v>
      </c>
      <c r="E19" s="28"/>
      <c r="F19" s="29">
        <v>60</v>
      </c>
      <c r="G19" s="46">
        <f>D19*F19</f>
        <v>60</v>
      </c>
    </row>
    <row r="20" spans="1:7" ht="13.5" thickBot="1">
      <c r="A20" s="44" t="s">
        <v>110</v>
      </c>
      <c r="B20" s="45"/>
      <c r="C20" s="28"/>
      <c r="D20" s="28">
        <v>20</v>
      </c>
      <c r="E20" s="28"/>
      <c r="F20" s="29">
        <v>5</v>
      </c>
      <c r="G20" s="46">
        <f>D20*F20</f>
        <v>100</v>
      </c>
    </row>
    <row r="21" spans="1:7" ht="13.5" thickBot="1">
      <c r="A21" s="34"/>
      <c r="B21" s="36"/>
      <c r="C21" s="35"/>
      <c r="D21" s="36"/>
      <c r="E21" s="37" t="s">
        <v>328</v>
      </c>
      <c r="F21" s="38"/>
      <c r="G21" s="100">
        <f>SUM(G18:G20)</f>
        <v>170</v>
      </c>
    </row>
  </sheetData>
  <sheetProtection/>
  <printOptions/>
  <pageMargins left="0.75" right="0.75" top="1" bottom="1" header="0.5" footer="0.5"/>
  <pageSetup fitToHeight="0" fitToWidth="1" horizontalDpi="300" verticalDpi="300" orientation="portrait" scale="95" r:id="rId1"/>
</worksheet>
</file>

<file path=xl/worksheets/sheet167.xml><?xml version="1.0" encoding="utf-8"?>
<worksheet xmlns="http://schemas.openxmlformats.org/spreadsheetml/2006/main" xmlns:r="http://schemas.openxmlformats.org/officeDocument/2006/relationships">
  <sheetPr>
    <tabColor rgb="FF00B0F0"/>
    <pageSetUpPr fitToPage="1"/>
  </sheetPr>
  <dimension ref="A1:B81"/>
  <sheetViews>
    <sheetView zoomScaleSheetLayoutView="100" workbookViewId="0" topLeftCell="A1">
      <selection activeCell="D81" sqref="D81"/>
    </sheetView>
  </sheetViews>
  <sheetFormatPr defaultColWidth="9.33203125" defaultRowHeight="12.75"/>
  <cols>
    <col min="1" max="1" width="75.5" style="0" customWidth="1"/>
    <col min="2" max="2" width="11.5" style="628" customWidth="1"/>
  </cols>
  <sheetData>
    <row r="1" spans="1:2" ht="12.75">
      <c r="A1" s="633" t="s">
        <v>768</v>
      </c>
      <c r="B1" s="635"/>
    </row>
    <row r="2" spans="1:2" ht="13.5" thickBot="1">
      <c r="A2" s="124"/>
      <c r="B2" s="634"/>
    </row>
    <row r="3" spans="1:2" ht="51.75" customHeight="1" thickBot="1">
      <c r="A3" s="408" t="s">
        <v>769</v>
      </c>
      <c r="B3" s="636" t="s">
        <v>1050</v>
      </c>
    </row>
    <row r="4" spans="1:2" ht="15" customHeight="1" thickBot="1">
      <c r="A4" s="220" t="s">
        <v>770</v>
      </c>
      <c r="B4" s="624">
        <v>605</v>
      </c>
    </row>
    <row r="5" spans="1:2" ht="15" customHeight="1" thickBot="1">
      <c r="A5" s="220" t="s">
        <v>771</v>
      </c>
      <c r="B5" s="625">
        <v>345</v>
      </c>
    </row>
    <row r="6" spans="1:2" ht="15" customHeight="1" thickBot="1">
      <c r="A6" s="220" t="s">
        <v>772</v>
      </c>
      <c r="B6" s="625">
        <v>930</v>
      </c>
    </row>
    <row r="7" spans="1:2" ht="15" customHeight="1" thickBot="1">
      <c r="A7" s="220" t="s">
        <v>773</v>
      </c>
      <c r="B7" s="625">
        <v>185</v>
      </c>
    </row>
    <row r="8" spans="1:2" ht="15" customHeight="1" thickBot="1">
      <c r="A8" s="220" t="s">
        <v>774</v>
      </c>
      <c r="B8" s="625">
        <v>335</v>
      </c>
    </row>
    <row r="9" spans="1:2" ht="15" customHeight="1" thickBot="1">
      <c r="A9" s="220" t="s">
        <v>775</v>
      </c>
      <c r="B9" s="625">
        <v>80</v>
      </c>
    </row>
    <row r="10" spans="1:2" ht="15" customHeight="1" thickBot="1">
      <c r="A10" s="220" t="s">
        <v>776</v>
      </c>
      <c r="B10" s="625">
        <v>2690</v>
      </c>
    </row>
    <row r="11" spans="1:2" ht="15" customHeight="1" thickBot="1">
      <c r="A11" s="220" t="s">
        <v>777</v>
      </c>
      <c r="B11" s="625">
        <v>1715</v>
      </c>
    </row>
    <row r="12" spans="1:2" ht="15" customHeight="1" thickBot="1">
      <c r="A12" s="220" t="s">
        <v>778</v>
      </c>
      <c r="B12" s="625">
        <v>370</v>
      </c>
    </row>
    <row r="13" spans="1:2" ht="15" customHeight="1" thickBot="1">
      <c r="A13" s="220" t="s">
        <v>865</v>
      </c>
      <c r="B13" s="630">
        <v>320</v>
      </c>
    </row>
    <row r="14" spans="1:2" ht="15" customHeight="1" thickBot="1">
      <c r="A14" s="221" t="s">
        <v>856</v>
      </c>
      <c r="B14" s="632"/>
    </row>
    <row r="15" spans="1:2" ht="15" customHeight="1" thickBot="1">
      <c r="A15" s="220" t="s">
        <v>857</v>
      </c>
      <c r="B15" s="624">
        <v>415</v>
      </c>
    </row>
    <row r="16" spans="1:2" ht="15" customHeight="1" thickBot="1">
      <c r="A16" s="220" t="s">
        <v>860</v>
      </c>
      <c r="B16" s="625">
        <v>365</v>
      </c>
    </row>
    <row r="17" spans="1:2" ht="15" customHeight="1" thickBot="1">
      <c r="A17" s="220" t="s">
        <v>861</v>
      </c>
      <c r="B17" s="630">
        <v>735</v>
      </c>
    </row>
    <row r="18" spans="1:2" ht="15" customHeight="1" thickBot="1">
      <c r="A18" s="221" t="s">
        <v>858</v>
      </c>
      <c r="B18" s="632"/>
    </row>
    <row r="19" spans="1:2" ht="15" customHeight="1" thickBot="1">
      <c r="A19" s="220" t="s">
        <v>859</v>
      </c>
      <c r="B19" s="624">
        <v>415</v>
      </c>
    </row>
    <row r="20" spans="1:2" ht="15" customHeight="1" thickBot="1">
      <c r="A20" s="220" t="s">
        <v>863</v>
      </c>
      <c r="B20" s="625">
        <v>365</v>
      </c>
    </row>
    <row r="21" spans="1:2" ht="15" customHeight="1" thickBot="1">
      <c r="A21" s="220" t="s">
        <v>862</v>
      </c>
      <c r="B21" s="630">
        <v>735</v>
      </c>
    </row>
    <row r="22" spans="1:2" ht="15" customHeight="1" thickBot="1">
      <c r="A22" s="221" t="s">
        <v>779</v>
      </c>
      <c r="B22" s="632"/>
    </row>
    <row r="23" spans="1:2" ht="15" customHeight="1" thickBot="1">
      <c r="A23" s="220" t="s">
        <v>780</v>
      </c>
      <c r="B23" s="624">
        <v>370</v>
      </c>
    </row>
    <row r="24" spans="1:2" ht="15" customHeight="1" thickBot="1">
      <c r="A24" s="220" t="s">
        <v>873</v>
      </c>
      <c r="B24" s="625">
        <v>370</v>
      </c>
    </row>
    <row r="25" spans="1:2" ht="15" customHeight="1" thickBot="1">
      <c r="A25" s="220" t="s">
        <v>866</v>
      </c>
      <c r="B25" s="630">
        <v>490</v>
      </c>
    </row>
    <row r="26" spans="1:2" ht="15" customHeight="1" thickBot="1">
      <c r="A26" s="221" t="s">
        <v>781</v>
      </c>
      <c r="B26" s="632"/>
    </row>
    <row r="27" spans="1:2" ht="15" customHeight="1" thickBot="1">
      <c r="A27" s="220" t="s">
        <v>867</v>
      </c>
      <c r="B27" s="624">
        <v>495</v>
      </c>
    </row>
    <row r="28" spans="1:2" ht="15" customHeight="1" thickBot="1">
      <c r="A28" s="220" t="s">
        <v>868</v>
      </c>
      <c r="B28" s="625">
        <v>760</v>
      </c>
    </row>
    <row r="29" spans="1:2" ht="15" customHeight="1" thickBot="1">
      <c r="A29" s="220" t="s">
        <v>782</v>
      </c>
      <c r="B29" s="625">
        <v>1715</v>
      </c>
    </row>
    <row r="30" spans="1:2" ht="15" customHeight="1" thickBot="1">
      <c r="A30" s="220" t="s">
        <v>783</v>
      </c>
      <c r="B30" s="625">
        <v>5285</v>
      </c>
    </row>
    <row r="31" spans="1:2" ht="15" customHeight="1" thickBot="1">
      <c r="A31" s="220" t="s">
        <v>784</v>
      </c>
      <c r="B31" s="625">
        <v>4905</v>
      </c>
    </row>
    <row r="32" spans="1:2" ht="15" customHeight="1" thickBot="1">
      <c r="A32" s="220" t="s">
        <v>785</v>
      </c>
      <c r="B32" s="625">
        <v>160</v>
      </c>
    </row>
    <row r="33" spans="1:2" ht="15" customHeight="1" thickBot="1">
      <c r="A33" s="220" t="s">
        <v>786</v>
      </c>
      <c r="B33" s="625">
        <v>370</v>
      </c>
    </row>
    <row r="34" spans="1:2" ht="15" customHeight="1" thickBot="1">
      <c r="A34" s="220" t="s">
        <v>787</v>
      </c>
      <c r="B34" s="625">
        <v>1215</v>
      </c>
    </row>
    <row r="35" spans="1:2" ht="15" customHeight="1" thickBot="1">
      <c r="A35" s="220" t="s">
        <v>788</v>
      </c>
      <c r="B35" s="625">
        <v>80</v>
      </c>
    </row>
    <row r="36" spans="1:2" ht="15" customHeight="1" thickBot="1">
      <c r="A36" s="220" t="s">
        <v>789</v>
      </c>
      <c r="B36" s="625">
        <v>735</v>
      </c>
    </row>
    <row r="37" spans="1:2" ht="15" customHeight="1" thickBot="1">
      <c r="A37" s="220" t="s">
        <v>1026</v>
      </c>
      <c r="B37" s="630">
        <v>305</v>
      </c>
    </row>
    <row r="38" spans="1:2" ht="15" customHeight="1" thickBot="1">
      <c r="A38" s="221" t="s">
        <v>790</v>
      </c>
      <c r="B38" s="632"/>
    </row>
    <row r="39" spans="1:2" ht="15" customHeight="1" thickBot="1">
      <c r="A39" s="220" t="s">
        <v>791</v>
      </c>
      <c r="B39" s="624">
        <v>370</v>
      </c>
    </row>
    <row r="40" spans="1:2" ht="15" customHeight="1" thickBot="1">
      <c r="A40" s="220" t="s">
        <v>792</v>
      </c>
      <c r="B40" s="630">
        <v>630</v>
      </c>
    </row>
    <row r="41" spans="1:2" ht="15" customHeight="1" thickBot="1">
      <c r="A41" s="221" t="s">
        <v>793</v>
      </c>
      <c r="B41" s="632"/>
    </row>
    <row r="42" spans="1:2" ht="15" customHeight="1" thickBot="1">
      <c r="A42" s="220" t="s">
        <v>794</v>
      </c>
      <c r="B42" s="624">
        <v>240</v>
      </c>
    </row>
    <row r="43" spans="1:2" ht="15" customHeight="1" thickBot="1">
      <c r="A43" s="220" t="s">
        <v>795</v>
      </c>
      <c r="B43" s="630">
        <v>930</v>
      </c>
    </row>
    <row r="44" spans="1:2" ht="15" customHeight="1" thickBot="1">
      <c r="A44" s="221" t="s">
        <v>796</v>
      </c>
      <c r="B44" s="632"/>
    </row>
    <row r="45" spans="1:2" ht="15" customHeight="1" thickBot="1">
      <c r="A45" s="220" t="s">
        <v>797</v>
      </c>
      <c r="B45" s="624">
        <v>240</v>
      </c>
    </row>
    <row r="46" spans="1:2" ht="15" customHeight="1" thickBot="1">
      <c r="A46" s="220" t="s">
        <v>798</v>
      </c>
      <c r="B46" s="630">
        <v>630</v>
      </c>
    </row>
    <row r="47" spans="1:2" ht="15" customHeight="1" thickBot="1">
      <c r="A47" s="222" t="s">
        <v>799</v>
      </c>
      <c r="B47" s="632"/>
    </row>
    <row r="48" spans="1:2" ht="15" customHeight="1" thickBot="1">
      <c r="A48" s="220" t="s">
        <v>800</v>
      </c>
      <c r="B48" s="624">
        <v>240</v>
      </c>
    </row>
    <row r="49" spans="1:2" ht="15" customHeight="1" thickBot="1">
      <c r="A49" s="220" t="s">
        <v>801</v>
      </c>
      <c r="B49" s="630">
        <v>95</v>
      </c>
    </row>
    <row r="50" spans="1:2" ht="15" customHeight="1" thickBot="1">
      <c r="A50" s="221" t="s">
        <v>802</v>
      </c>
      <c r="B50" s="632"/>
    </row>
    <row r="51" spans="1:2" ht="15" customHeight="1" thickBot="1">
      <c r="A51" s="223" t="s">
        <v>803</v>
      </c>
      <c r="B51" s="624">
        <v>240</v>
      </c>
    </row>
    <row r="52" spans="1:2" ht="15" customHeight="1" thickBot="1">
      <c r="A52" s="220" t="s">
        <v>804</v>
      </c>
      <c r="B52" s="630">
        <v>225</v>
      </c>
    </row>
    <row r="53" spans="1:2" s="547" customFormat="1" ht="15" customHeight="1" thickBot="1">
      <c r="A53" s="221" t="s">
        <v>805</v>
      </c>
      <c r="B53" s="632"/>
    </row>
    <row r="54" spans="1:2" s="547" customFormat="1" ht="15" customHeight="1" thickBot="1">
      <c r="A54" s="220" t="s">
        <v>1009</v>
      </c>
      <c r="B54" s="624">
        <v>3930</v>
      </c>
    </row>
    <row r="55" spans="1:2" ht="15" customHeight="1" thickBot="1">
      <c r="A55" s="220" t="s">
        <v>1010</v>
      </c>
      <c r="B55" s="630">
        <v>5285</v>
      </c>
    </row>
    <row r="56" spans="1:2" ht="15" customHeight="1" thickBot="1">
      <c r="A56" s="221" t="s">
        <v>298</v>
      </c>
      <c r="B56" s="632"/>
    </row>
    <row r="57" spans="1:2" ht="15" customHeight="1" thickBot="1">
      <c r="A57" s="220" t="s">
        <v>299</v>
      </c>
      <c r="B57" s="624">
        <v>1105</v>
      </c>
    </row>
    <row r="58" spans="1:2" s="547" customFormat="1" ht="15" customHeight="1" thickBot="1">
      <c r="A58" s="220" t="s">
        <v>302</v>
      </c>
      <c r="B58" s="625">
        <v>1105</v>
      </c>
    </row>
    <row r="59" spans="1:2" ht="15" customHeight="1" thickBot="1">
      <c r="A59" s="220" t="s">
        <v>304</v>
      </c>
      <c r="B59" s="625">
        <v>2200</v>
      </c>
    </row>
    <row r="60" spans="1:2" ht="15" customHeight="1" thickBot="1">
      <c r="A60" s="220" t="s">
        <v>301</v>
      </c>
      <c r="B60" s="625">
        <v>1720</v>
      </c>
    </row>
    <row r="61" spans="1:2" ht="15" customHeight="1" thickBot="1">
      <c r="A61" s="220" t="s">
        <v>300</v>
      </c>
      <c r="B61" s="625">
        <v>1960</v>
      </c>
    </row>
    <row r="62" spans="1:2" ht="15" customHeight="1" thickBot="1">
      <c r="A62" s="220" t="s">
        <v>303</v>
      </c>
      <c r="B62" s="630">
        <v>1220</v>
      </c>
    </row>
    <row r="63" spans="1:2" ht="15" customHeight="1" thickBot="1">
      <c r="A63" s="221" t="s">
        <v>806</v>
      </c>
      <c r="B63" s="632"/>
    </row>
    <row r="64" spans="1:2" ht="15" customHeight="1" thickBot="1">
      <c r="A64" s="220" t="s">
        <v>807</v>
      </c>
      <c r="B64" s="624">
        <v>445</v>
      </c>
    </row>
    <row r="65" spans="1:2" ht="15" customHeight="1" thickBot="1">
      <c r="A65" s="220" t="s">
        <v>808</v>
      </c>
      <c r="B65" s="625">
        <v>160</v>
      </c>
    </row>
    <row r="66" spans="1:2" ht="15" customHeight="1" thickBot="1">
      <c r="A66" s="220" t="s">
        <v>809</v>
      </c>
      <c r="B66" s="625">
        <v>445</v>
      </c>
    </row>
    <row r="67" spans="1:2" ht="15" customHeight="1" thickBot="1">
      <c r="A67" s="220" t="s">
        <v>810</v>
      </c>
      <c r="B67" s="625">
        <v>160</v>
      </c>
    </row>
    <row r="68" spans="1:2" ht="15" customHeight="1" thickBot="1">
      <c r="A68" s="220" t="s">
        <v>811</v>
      </c>
      <c r="B68" s="625">
        <v>160</v>
      </c>
    </row>
    <row r="69" spans="1:2" ht="15" customHeight="1" thickBot="1">
      <c r="A69" s="220" t="s">
        <v>812</v>
      </c>
      <c r="B69" s="625">
        <v>320</v>
      </c>
    </row>
    <row r="70" spans="1:2" ht="15" customHeight="1" thickBot="1">
      <c r="A70" s="220" t="s">
        <v>813</v>
      </c>
      <c r="B70" s="625">
        <v>110</v>
      </c>
    </row>
    <row r="71" spans="1:2" s="547" customFormat="1" ht="15" customHeight="1" thickBot="1">
      <c r="A71" s="220" t="s">
        <v>814</v>
      </c>
      <c r="B71" s="625">
        <v>445</v>
      </c>
    </row>
    <row r="72" spans="1:2" ht="15" customHeight="1" thickBot="1">
      <c r="A72" s="220" t="s">
        <v>815</v>
      </c>
      <c r="B72" s="625">
        <v>150</v>
      </c>
    </row>
    <row r="73" spans="1:2" ht="15" customHeight="1" thickBot="1">
      <c r="A73" s="220" t="s">
        <v>816</v>
      </c>
      <c r="B73" s="630">
        <v>0</v>
      </c>
    </row>
    <row r="74" spans="1:2" ht="15" customHeight="1" thickBot="1">
      <c r="A74" s="629" t="s">
        <v>817</v>
      </c>
      <c r="B74" s="631"/>
    </row>
    <row r="75" spans="1:2" ht="15" customHeight="1" thickBot="1">
      <c r="A75" s="220" t="s">
        <v>818</v>
      </c>
      <c r="B75" s="624">
        <v>30</v>
      </c>
    </row>
    <row r="76" spans="1:2" ht="15" customHeight="1" thickBot="1">
      <c r="A76" s="220" t="s">
        <v>819</v>
      </c>
      <c r="B76" s="625">
        <v>80</v>
      </c>
    </row>
    <row r="77" spans="1:2" ht="15" customHeight="1" thickBot="1">
      <c r="A77" s="220" t="s">
        <v>820</v>
      </c>
      <c r="B77" s="625">
        <v>80</v>
      </c>
    </row>
    <row r="78" spans="1:2" ht="15" customHeight="1" thickBot="1">
      <c r="A78" s="637" t="s">
        <v>821</v>
      </c>
      <c r="B78" s="625">
        <v>80</v>
      </c>
    </row>
    <row r="79" spans="1:2" ht="15" customHeight="1" thickBot="1">
      <c r="A79" s="637" t="s">
        <v>822</v>
      </c>
      <c r="B79" s="626">
        <v>80</v>
      </c>
    </row>
    <row r="80" spans="1:2" ht="15" customHeight="1">
      <c r="A80" s="551"/>
      <c r="B80" s="627"/>
    </row>
    <row r="81" spans="1:2" ht="15" customHeight="1">
      <c r="A81" s="552"/>
      <c r="B81" s="627"/>
    </row>
    <row r="82" ht="15" customHeight="1"/>
    <row r="83" ht="15" customHeight="1"/>
    <row r="84" ht="15" customHeight="1"/>
    <row r="85" ht="15" customHeight="1"/>
  </sheetData>
  <sheetProtection/>
  <printOptions/>
  <pageMargins left="0.5" right="0.5" top="0.25" bottom="0.25" header="0.5" footer="0.5"/>
  <pageSetup fitToHeight="0" fitToWidth="1" orientation="landscape" paperSize="5" r:id="rId1"/>
</worksheet>
</file>

<file path=xl/worksheets/sheet16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r:id="rId1"/>
</worksheet>
</file>

<file path=xl/worksheets/sheet16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5" style="419" customWidth="1"/>
    <col min="6" max="6" width="11" style="419" customWidth="1"/>
    <col min="7" max="7" width="12.16015625" style="419" customWidth="1"/>
    <col min="8" max="16384" width="9.33203125" style="419" customWidth="1"/>
  </cols>
  <sheetData>
    <row r="1" spans="1:6" ht="13.5" thickBot="1">
      <c r="A1" s="418" t="s">
        <v>520</v>
      </c>
      <c r="B1" s="242" t="s">
        <v>603</v>
      </c>
      <c r="C1" s="242"/>
      <c r="D1" s="242"/>
      <c r="E1" s="419" t="s">
        <v>521</v>
      </c>
      <c r="F1" s="242" t="s">
        <v>604</v>
      </c>
    </row>
    <row r="2" spans="1:6" ht="12.75">
      <c r="A2" s="418"/>
      <c r="B2" s="380" t="s">
        <v>636</v>
      </c>
      <c r="F2" s="380"/>
    </row>
    <row r="3" ht="12.75" customHeight="1">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443" t="s">
        <v>523</v>
      </c>
      <c r="C7" s="389" t="s">
        <v>982</v>
      </c>
      <c r="D7" s="389"/>
      <c r="E7" s="390">
        <v>95</v>
      </c>
      <c r="F7" s="389">
        <v>2</v>
      </c>
      <c r="G7" s="446">
        <f>F7*E7</f>
        <v>190</v>
      </c>
    </row>
    <row r="8" spans="1:7" ht="13.5" thickBot="1">
      <c r="A8" s="392"/>
      <c r="B8" s="394"/>
      <c r="C8" s="393"/>
      <c r="D8" s="429" t="s">
        <v>605</v>
      </c>
      <c r="E8" s="395">
        <f>G8</f>
        <v>190</v>
      </c>
      <c r="F8" s="452" t="s">
        <v>564</v>
      </c>
      <c r="G8" s="453">
        <f>SUM(G7:G7)</f>
        <v>190</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1"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I8"/>
  <sheetViews>
    <sheetView workbookViewId="0" topLeftCell="A1">
      <selection activeCell="H1" sqref="H1"/>
    </sheetView>
  </sheetViews>
  <sheetFormatPr defaultColWidth="9.33203125" defaultRowHeight="12.75"/>
  <cols>
    <col min="1" max="1" width="13.83203125" style="419" customWidth="1"/>
    <col min="2" max="2" width="30.83203125" style="419" customWidth="1"/>
    <col min="3" max="3" width="17.83203125" style="419" customWidth="1"/>
    <col min="4" max="4" width="13.83203125" style="419" bestFit="1" customWidth="1"/>
    <col min="5" max="5" width="11" style="419" customWidth="1"/>
    <col min="6" max="6" width="9" style="419" customWidth="1"/>
    <col min="7" max="7" width="8.83203125" style="419" bestFit="1" customWidth="1"/>
    <col min="8" max="8" width="11" style="419" customWidth="1"/>
    <col min="9" max="9" width="9" style="419" customWidth="1"/>
    <col min="10" max="16384" width="9.33203125" style="419" customWidth="1"/>
  </cols>
  <sheetData>
    <row r="1" spans="1:8" ht="13.5" thickBot="1">
      <c r="A1" s="418" t="s">
        <v>520</v>
      </c>
      <c r="B1" s="242" t="s">
        <v>603</v>
      </c>
      <c r="C1" s="242"/>
      <c r="D1" s="242"/>
      <c r="F1" s="419" t="s">
        <v>521</v>
      </c>
      <c r="H1" s="617" t="s">
        <v>85</v>
      </c>
    </row>
    <row r="2" spans="1:8" ht="12.75">
      <c r="A2" s="418"/>
      <c r="B2" s="463" t="s">
        <v>669</v>
      </c>
      <c r="C2" s="523"/>
      <c r="H2" s="380"/>
    </row>
    <row r="3" ht="12.75">
      <c r="A3" s="420"/>
    </row>
    <row r="4" ht="12.75">
      <c r="A4" s="419" t="s">
        <v>527</v>
      </c>
    </row>
    <row r="5" ht="13.5" thickBot="1"/>
    <row r="6" spans="1:9" ht="12.75">
      <c r="A6" s="661" t="s">
        <v>688</v>
      </c>
      <c r="B6" s="662"/>
      <c r="C6" s="466"/>
      <c r="D6" s="458" t="s">
        <v>670</v>
      </c>
      <c r="E6" s="458" t="s">
        <v>670</v>
      </c>
      <c r="F6" s="655" t="s">
        <v>660</v>
      </c>
      <c r="G6" s="656"/>
      <c r="H6" s="458" t="s">
        <v>665</v>
      </c>
      <c r="I6" s="467"/>
    </row>
    <row r="7" spans="1:9" ht="12.75" customHeight="1" thickBot="1">
      <c r="A7" s="657" t="s">
        <v>991</v>
      </c>
      <c r="B7" s="658"/>
      <c r="C7" s="468" t="s">
        <v>528</v>
      </c>
      <c r="D7" s="468" t="s">
        <v>870</v>
      </c>
      <c r="E7" s="81" t="s">
        <v>829</v>
      </c>
      <c r="F7" s="486" t="s">
        <v>217</v>
      </c>
      <c r="G7" s="470" t="s">
        <v>542</v>
      </c>
      <c r="H7" s="471" t="s">
        <v>668</v>
      </c>
      <c r="I7" s="472" t="s">
        <v>542</v>
      </c>
    </row>
    <row r="8" spans="1:9" ht="13.5" thickBot="1">
      <c r="A8" s="473" t="s">
        <v>123</v>
      </c>
      <c r="B8" s="474"/>
      <c r="C8" s="475" t="s">
        <v>543</v>
      </c>
      <c r="D8" s="475">
        <v>201</v>
      </c>
      <c r="E8" s="475">
        <v>1</v>
      </c>
      <c r="F8" s="476">
        <f>IF(D8&gt;100,24.5)</f>
        <v>24.5</v>
      </c>
      <c r="G8" s="476">
        <f>E8*F8</f>
        <v>24.5</v>
      </c>
      <c r="H8" s="475"/>
      <c r="I8" s="477">
        <f>G8</f>
        <v>24.5</v>
      </c>
    </row>
  </sheetData>
  <sheetProtection/>
  <mergeCells count="3">
    <mergeCell ref="F6:G6"/>
    <mergeCell ref="A7:B7"/>
    <mergeCell ref="A6:B6"/>
  </mergeCells>
  <printOptions/>
  <pageMargins left="0.75" right="0.75" top="1" bottom="1" header="0.5" footer="0.5"/>
  <pageSetup fitToHeight="0" fitToWidth="1" horizontalDpi="300" verticalDpi="300" orientation="portrait" scale="79"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H10"/>
  <sheetViews>
    <sheetView workbookViewId="0" topLeftCell="A1">
      <selection activeCell="B19" sqref="B19"/>
    </sheetView>
  </sheetViews>
  <sheetFormatPr defaultColWidth="9.33203125" defaultRowHeight="12.75"/>
  <cols>
    <col min="1" max="1" width="13.83203125" style="419" customWidth="1"/>
    <col min="2" max="2" width="30.83203125" style="419" customWidth="1"/>
    <col min="3" max="3" width="17.83203125" style="419" customWidth="1"/>
    <col min="4" max="4" width="13.16015625" style="419" customWidth="1"/>
    <col min="5" max="5" width="8.66015625" style="419" customWidth="1"/>
    <col min="6" max="6" width="8.16015625" style="419" customWidth="1"/>
    <col min="7" max="7" width="11" style="419" customWidth="1"/>
    <col min="8" max="8" width="9" style="419" customWidth="1"/>
    <col min="9" max="16384" width="9.33203125" style="419" customWidth="1"/>
  </cols>
  <sheetData>
    <row r="1" spans="1:7" ht="13.5" thickBot="1">
      <c r="A1" s="418" t="s">
        <v>520</v>
      </c>
      <c r="B1" s="242" t="s">
        <v>1000</v>
      </c>
      <c r="C1" s="242"/>
      <c r="D1" s="242"/>
      <c r="E1" s="419" t="s">
        <v>521</v>
      </c>
      <c r="G1" s="242" t="s">
        <v>671</v>
      </c>
    </row>
    <row r="2" spans="1:7" ht="12.75">
      <c r="A2" s="418"/>
      <c r="B2" s="463" t="s">
        <v>662</v>
      </c>
      <c r="G2" s="380"/>
    </row>
    <row r="3" ht="12.75">
      <c r="A3" s="420"/>
    </row>
    <row r="4" ht="12.75">
      <c r="A4" s="419" t="s">
        <v>527</v>
      </c>
    </row>
    <row r="5" ht="13.5" thickBot="1"/>
    <row r="6" spans="1:8" ht="12.75">
      <c r="A6" s="464"/>
      <c r="B6" s="465"/>
      <c r="C6" s="466"/>
      <c r="D6" s="458" t="s">
        <v>670</v>
      </c>
      <c r="E6" s="655" t="s">
        <v>660</v>
      </c>
      <c r="F6" s="656"/>
      <c r="G6" s="458" t="s">
        <v>667</v>
      </c>
      <c r="H6" s="467"/>
    </row>
    <row r="7" spans="1:8" ht="12.75" customHeight="1" thickBot="1">
      <c r="A7" s="657" t="s">
        <v>130</v>
      </c>
      <c r="B7" s="658"/>
      <c r="C7" s="468" t="s">
        <v>528</v>
      </c>
      <c r="D7" s="81" t="s">
        <v>830</v>
      </c>
      <c r="E7" s="486" t="s">
        <v>217</v>
      </c>
      <c r="F7" s="470" t="s">
        <v>542</v>
      </c>
      <c r="G7" s="471" t="s">
        <v>668</v>
      </c>
      <c r="H7" s="472" t="s">
        <v>542</v>
      </c>
    </row>
    <row r="8" spans="1:8" ht="13.5" thickBot="1">
      <c r="A8" s="473" t="s">
        <v>1008</v>
      </c>
      <c r="B8" s="474"/>
      <c r="C8" s="475" t="s">
        <v>543</v>
      </c>
      <c r="D8" s="475">
        <v>1</v>
      </c>
      <c r="E8" s="476">
        <v>1</v>
      </c>
      <c r="F8" s="476">
        <f>D8*E8*1.05</f>
        <v>1.05</v>
      </c>
      <c r="G8" s="475"/>
      <c r="H8" s="477">
        <f>D8*F8</f>
        <v>1.05</v>
      </c>
    </row>
    <row r="10" ht="12.75">
      <c r="A10" s="419" t="s">
        <v>1007</v>
      </c>
    </row>
  </sheetData>
  <sheetProtection/>
  <mergeCells count="2">
    <mergeCell ref="E6:F6"/>
    <mergeCell ref="A7:B7"/>
  </mergeCells>
  <printOptions/>
  <pageMargins left="0.75" right="0.75" top="1" bottom="1" header="0.5" footer="0.5"/>
  <pageSetup fitToHeight="0" fitToWidth="1" horizontalDpi="300" verticalDpi="300" orientation="portrait" scale="88"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H10"/>
  <sheetViews>
    <sheetView workbookViewId="0" topLeftCell="A1">
      <selection activeCell="E10" sqref="E10"/>
    </sheetView>
  </sheetViews>
  <sheetFormatPr defaultColWidth="9.33203125" defaultRowHeight="12.75"/>
  <cols>
    <col min="1" max="1" width="13.83203125" style="419" customWidth="1"/>
    <col min="2" max="2" width="30.83203125" style="419" customWidth="1"/>
    <col min="3" max="3" width="17.83203125" style="419" customWidth="1"/>
    <col min="4" max="4" width="9" style="419" customWidth="1"/>
    <col min="5" max="5" width="8.83203125" style="419" customWidth="1"/>
    <col min="6" max="6" width="9.16015625" style="419" customWidth="1"/>
    <col min="7" max="7" width="11" style="419" customWidth="1"/>
    <col min="8" max="8" width="12.16015625" style="419" customWidth="1"/>
    <col min="9" max="16384" width="9.33203125" style="419" customWidth="1"/>
  </cols>
  <sheetData>
    <row r="1" spans="1:7" ht="13.5" thickBot="1">
      <c r="A1" s="418" t="s">
        <v>520</v>
      </c>
      <c r="B1" s="242" t="s">
        <v>584</v>
      </c>
      <c r="E1" s="419" t="s">
        <v>521</v>
      </c>
      <c r="G1" s="242" t="s">
        <v>658</v>
      </c>
    </row>
    <row r="2" spans="1:7" ht="12.75">
      <c r="A2" s="418"/>
      <c r="B2" s="463" t="s">
        <v>24</v>
      </c>
      <c r="G2" s="380"/>
    </row>
    <row r="3" ht="12.75">
      <c r="A3" s="420"/>
    </row>
    <row r="4" ht="12.75">
      <c r="A4" s="419" t="s">
        <v>527</v>
      </c>
    </row>
    <row r="5" ht="13.5" thickBot="1"/>
    <row r="6" spans="1:8" ht="12.75">
      <c r="A6" s="464"/>
      <c r="B6" s="465"/>
      <c r="C6" s="466"/>
      <c r="D6" s="458" t="s">
        <v>642</v>
      </c>
      <c r="E6" s="655" t="s">
        <v>660</v>
      </c>
      <c r="F6" s="656"/>
      <c r="G6" s="458" t="s">
        <v>665</v>
      </c>
      <c r="H6" s="467"/>
    </row>
    <row r="7" spans="1:8" ht="12.75" customHeight="1" thickBot="1">
      <c r="A7" s="657" t="s">
        <v>586</v>
      </c>
      <c r="B7" s="658"/>
      <c r="C7" s="468" t="s">
        <v>528</v>
      </c>
      <c r="D7" s="81" t="s">
        <v>659</v>
      </c>
      <c r="E7" s="486" t="s">
        <v>216</v>
      </c>
      <c r="F7" s="470" t="s">
        <v>542</v>
      </c>
      <c r="G7" s="471" t="s">
        <v>666</v>
      </c>
      <c r="H7" s="472" t="s">
        <v>542</v>
      </c>
    </row>
    <row r="8" spans="1:8" ht="13.5" thickBot="1">
      <c r="A8" s="488" t="s">
        <v>992</v>
      </c>
      <c r="B8" s="489"/>
      <c r="C8" s="422" t="s">
        <v>543</v>
      </c>
      <c r="D8" s="422">
        <v>250</v>
      </c>
      <c r="E8" s="490">
        <v>1.25</v>
      </c>
      <c r="F8" s="490">
        <f>D8*E8</f>
        <v>312.5</v>
      </c>
      <c r="G8" s="422"/>
      <c r="H8" s="491">
        <f>D8*E8</f>
        <v>312.5</v>
      </c>
    </row>
    <row r="9" spans="1:8" ht="13.5" thickBot="1">
      <c r="A9" s="488" t="s">
        <v>992</v>
      </c>
      <c r="B9" s="502"/>
      <c r="C9" s="426"/>
      <c r="D9" s="426">
        <v>250</v>
      </c>
      <c r="E9" s="478">
        <v>1.25</v>
      </c>
      <c r="F9" s="478">
        <f>D9*E9</f>
        <v>312.5</v>
      </c>
      <c r="G9" s="426"/>
      <c r="H9" s="503">
        <f>D9*E9</f>
        <v>312.5</v>
      </c>
    </row>
    <row r="10" ht="12.75">
      <c r="E10" s="504"/>
    </row>
  </sheetData>
  <sheetProtection/>
  <mergeCells count="2">
    <mergeCell ref="E6:F6"/>
    <mergeCell ref="A7:B7"/>
  </mergeCells>
  <printOptions/>
  <pageMargins left="0.75" right="0.75" top="1" bottom="1" header="0.5" footer="0.5"/>
  <pageSetup fitToHeight="0" fitToWidth="1" horizontalDpi="300" verticalDpi="300" orientation="portrait" scale="88"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G7"/>
  <sheetViews>
    <sheetView workbookViewId="0" topLeftCell="A1">
      <selection activeCell="F1" sqref="F1"/>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 style="419" customWidth="1"/>
    <col min="6" max="6" width="12" style="419" customWidth="1"/>
    <col min="7" max="7" width="12.16015625" style="419" customWidth="1"/>
    <col min="8" max="16384" width="9.33203125" style="419" customWidth="1"/>
  </cols>
  <sheetData>
    <row r="1" spans="1:6" ht="13.5" thickBot="1">
      <c r="A1" s="418" t="s">
        <v>520</v>
      </c>
      <c r="B1" s="242" t="s">
        <v>1000</v>
      </c>
      <c r="C1" s="242"/>
      <c r="D1" s="242"/>
      <c r="E1" s="419" t="s">
        <v>521</v>
      </c>
      <c r="F1" s="617" t="s">
        <v>606</v>
      </c>
    </row>
    <row r="2" spans="1:6" ht="12.75">
      <c r="A2" s="418"/>
      <c r="B2" s="380" t="s">
        <v>850</v>
      </c>
      <c r="F2" s="380"/>
    </row>
    <row r="3" ht="12.75">
      <c r="A3" s="420"/>
    </row>
    <row r="4" ht="12.75">
      <c r="A4" s="419" t="s">
        <v>527</v>
      </c>
    </row>
    <row r="5" ht="13.5" thickBot="1"/>
    <row r="6" spans="1:7" ht="27" thickBot="1">
      <c r="A6" s="480" t="s">
        <v>586</v>
      </c>
      <c r="B6" s="481"/>
      <c r="C6" s="482" t="s">
        <v>528</v>
      </c>
      <c r="D6" s="53" t="s">
        <v>642</v>
      </c>
      <c r="E6" s="483" t="s">
        <v>644</v>
      </c>
      <c r="F6" s="385" t="s">
        <v>643</v>
      </c>
      <c r="G6" s="484" t="s">
        <v>542</v>
      </c>
    </row>
    <row r="7" spans="1:7" ht="13.5" thickBot="1">
      <c r="A7" s="473" t="s">
        <v>645</v>
      </c>
      <c r="B7" s="474"/>
      <c r="C7" s="475" t="s">
        <v>543</v>
      </c>
      <c r="D7" s="475">
        <v>1</v>
      </c>
      <c r="E7" s="476">
        <v>90</v>
      </c>
      <c r="F7" s="475"/>
      <c r="G7" s="477">
        <f>E7*D7</f>
        <v>90</v>
      </c>
    </row>
  </sheetData>
  <sheetProtection/>
  <printOptions/>
  <pageMargins left="0.75" right="0.75" top="1" bottom="1" header="0.5" footer="0.5"/>
  <pageSetup fitToHeight="1" fitToWidth="1" horizontalDpi="300" verticalDpi="300" orientation="portrait" scale="91"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16015625" style="419" customWidth="1"/>
    <col min="6" max="6" width="11" style="419" customWidth="1"/>
    <col min="7" max="7" width="12.16015625" style="419" customWidth="1"/>
    <col min="8" max="16384" width="9.33203125" style="419" customWidth="1"/>
  </cols>
  <sheetData>
    <row r="1" spans="1:6" ht="13.5" thickBot="1">
      <c r="A1" s="418" t="s">
        <v>520</v>
      </c>
      <c r="B1" s="242" t="s">
        <v>608</v>
      </c>
      <c r="C1" s="242"/>
      <c r="D1" s="242"/>
      <c r="E1" s="419" t="s">
        <v>521</v>
      </c>
      <c r="F1" s="242" t="s">
        <v>607</v>
      </c>
    </row>
    <row r="2" spans="1:6" ht="12.75">
      <c r="A2" s="418"/>
      <c r="B2" s="380" t="s">
        <v>636</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443" t="s">
        <v>523</v>
      </c>
      <c r="C7" s="389" t="s">
        <v>982</v>
      </c>
      <c r="D7" s="389"/>
      <c r="E7" s="390">
        <v>95</v>
      </c>
      <c r="F7" s="389">
        <v>2</v>
      </c>
      <c r="G7" s="446">
        <f>F7*E7</f>
        <v>190</v>
      </c>
    </row>
    <row r="8" spans="1:7" ht="13.5" thickBot="1">
      <c r="A8" s="392"/>
      <c r="B8" s="394"/>
      <c r="C8" s="393"/>
      <c r="D8" s="429" t="s">
        <v>314</v>
      </c>
      <c r="E8" s="395"/>
      <c r="F8" s="452" t="s">
        <v>564</v>
      </c>
      <c r="G8" s="453">
        <f>SUM(G7:G7)</f>
        <v>190</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1"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I7"/>
  <sheetViews>
    <sheetView workbookViewId="0" topLeftCell="A1">
      <selection activeCell="F1" sqref="F1"/>
    </sheetView>
  </sheetViews>
  <sheetFormatPr defaultColWidth="9.33203125" defaultRowHeight="12.75"/>
  <cols>
    <col min="1" max="1" width="13.83203125" style="419" customWidth="1"/>
    <col min="2" max="2" width="31" style="419" customWidth="1"/>
    <col min="3" max="3" width="17.83203125" style="419" customWidth="1"/>
    <col min="4" max="4" width="19.33203125" style="419" customWidth="1"/>
    <col min="5" max="5" width="14.83203125" style="419" customWidth="1"/>
    <col min="6" max="6" width="10.5" style="419" customWidth="1"/>
    <col min="7" max="7" width="9.16015625" style="419" customWidth="1"/>
    <col min="8" max="8" width="9.33203125" style="419" customWidth="1"/>
    <col min="9" max="9" width="9.5" style="419" bestFit="1" customWidth="1"/>
    <col min="10" max="16384" width="9.33203125" style="419" customWidth="1"/>
  </cols>
  <sheetData>
    <row r="1" spans="1:6" ht="13.5" thickBot="1">
      <c r="A1" s="418" t="s">
        <v>520</v>
      </c>
      <c r="B1" s="242" t="s">
        <v>1001</v>
      </c>
      <c r="C1" s="242"/>
      <c r="D1" s="242"/>
      <c r="E1" s="419" t="s">
        <v>521</v>
      </c>
      <c r="F1" s="617" t="s">
        <v>674</v>
      </c>
    </row>
    <row r="2" spans="1:6" ht="12.75">
      <c r="A2" s="418"/>
      <c r="B2" s="380" t="s">
        <v>877</v>
      </c>
      <c r="F2" s="380"/>
    </row>
    <row r="3" spans="1:6" ht="12.75">
      <c r="A3" s="418"/>
      <c r="B3" s="380"/>
      <c r="F3" s="380"/>
    </row>
    <row r="4" spans="1:6" ht="13.5" thickBot="1">
      <c r="A4" s="418"/>
      <c r="B4" s="380"/>
      <c r="F4" s="380"/>
    </row>
    <row r="5" spans="1:9" ht="12.75">
      <c r="A5" s="661" t="s">
        <v>688</v>
      </c>
      <c r="B5" s="662"/>
      <c r="C5" s="466"/>
      <c r="D5" s="458" t="s">
        <v>670</v>
      </c>
      <c r="E5" s="458" t="s">
        <v>670</v>
      </c>
      <c r="F5" s="655" t="s">
        <v>660</v>
      </c>
      <c r="G5" s="656"/>
      <c r="H5" s="458" t="s">
        <v>665</v>
      </c>
      <c r="I5" s="467"/>
    </row>
    <row r="6" spans="1:9" ht="12.75" customHeight="1" thickBot="1">
      <c r="A6" s="657" t="s">
        <v>991</v>
      </c>
      <c r="B6" s="658"/>
      <c r="C6" s="468" t="s">
        <v>528</v>
      </c>
      <c r="D6" s="468" t="s">
        <v>870</v>
      </c>
      <c r="E6" s="81" t="s">
        <v>829</v>
      </c>
      <c r="F6" s="486" t="s">
        <v>219</v>
      </c>
      <c r="G6" s="470" t="s">
        <v>542</v>
      </c>
      <c r="H6" s="471" t="s">
        <v>668</v>
      </c>
      <c r="I6" s="472" t="s">
        <v>542</v>
      </c>
    </row>
    <row r="7" spans="1:9" ht="13.5" thickBot="1">
      <c r="A7" s="473" t="s">
        <v>123</v>
      </c>
      <c r="B7" s="474"/>
      <c r="C7" s="475" t="s">
        <v>543</v>
      </c>
      <c r="D7" s="475">
        <v>201</v>
      </c>
      <c r="E7" s="475">
        <v>1</v>
      </c>
      <c r="F7" s="476">
        <f>IF(D7&gt;=100,(24.5))</f>
        <v>24.5</v>
      </c>
      <c r="G7" s="476">
        <f>E7*F7</f>
        <v>24.5</v>
      </c>
      <c r="H7" s="475"/>
      <c r="I7" s="477">
        <f>G7</f>
        <v>24.5</v>
      </c>
    </row>
  </sheetData>
  <sheetProtection/>
  <mergeCells count="3">
    <mergeCell ref="F5:G5"/>
    <mergeCell ref="A6:B6"/>
    <mergeCell ref="A5:B5"/>
  </mergeCells>
  <printOptions/>
  <pageMargins left="0.75" right="0.25" top="1" bottom="1" header="0.5" footer="0.5"/>
  <pageSetup fitToHeight="0" fitToWidth="1" horizontalDpi="300" verticalDpi="300" orientation="portrait" scale="79" r:id="rId1"/>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H8"/>
  <sheetViews>
    <sheetView workbookViewId="0" topLeftCell="A1">
      <selection activeCell="B1" sqref="B1"/>
    </sheetView>
  </sheetViews>
  <sheetFormatPr defaultColWidth="9.33203125" defaultRowHeight="12.75"/>
  <cols>
    <col min="1" max="1" width="13.83203125" style="419" customWidth="1"/>
    <col min="2" max="2" width="30.83203125" style="419" customWidth="1"/>
    <col min="3" max="3" width="17.83203125" style="419" customWidth="1"/>
    <col min="4" max="5" width="8.5" style="419" customWidth="1"/>
    <col min="6" max="6" width="8.16015625" style="419" customWidth="1"/>
    <col min="7" max="7" width="11" style="419" customWidth="1"/>
    <col min="8" max="8" width="12.16015625" style="419" customWidth="1"/>
    <col min="9" max="16384" width="9.33203125" style="419" customWidth="1"/>
  </cols>
  <sheetData>
    <row r="1" spans="1:7" ht="13.5" thickBot="1">
      <c r="A1" s="418" t="s">
        <v>520</v>
      </c>
      <c r="B1" s="242" t="s">
        <v>1002</v>
      </c>
      <c r="C1" s="242"/>
      <c r="D1" s="242"/>
      <c r="E1" s="419" t="s">
        <v>521</v>
      </c>
      <c r="G1" s="242" t="s">
        <v>675</v>
      </c>
    </row>
    <row r="2" spans="1:7" ht="12.75">
      <c r="A2" s="418"/>
      <c r="B2" s="463" t="s">
        <v>945</v>
      </c>
      <c r="G2" s="380"/>
    </row>
    <row r="3" ht="12.75">
      <c r="A3" s="420"/>
    </row>
    <row r="4" ht="12.75">
      <c r="A4" s="419" t="s">
        <v>527</v>
      </c>
    </row>
    <row r="5" ht="13.5" thickBot="1"/>
    <row r="6" spans="1:8" ht="12.75">
      <c r="A6" s="464"/>
      <c r="B6" s="465"/>
      <c r="C6" s="466"/>
      <c r="D6" s="458" t="s">
        <v>642</v>
      </c>
      <c r="E6" s="655" t="s">
        <v>660</v>
      </c>
      <c r="F6" s="656"/>
      <c r="G6" s="458" t="s">
        <v>667</v>
      </c>
      <c r="H6" s="467"/>
    </row>
    <row r="7" spans="1:8" ht="12.75" customHeight="1" thickBot="1">
      <c r="A7" s="657" t="s">
        <v>130</v>
      </c>
      <c r="B7" s="658"/>
      <c r="C7" s="468" t="s">
        <v>528</v>
      </c>
      <c r="D7" s="81" t="s">
        <v>672</v>
      </c>
      <c r="E7" s="486" t="s">
        <v>217</v>
      </c>
      <c r="F7" s="470" t="s">
        <v>542</v>
      </c>
      <c r="G7" s="471" t="s">
        <v>668</v>
      </c>
      <c r="H7" s="472" t="s">
        <v>542</v>
      </c>
    </row>
    <row r="8" spans="1:8" ht="13.5" thickBot="1">
      <c r="A8" s="473" t="s">
        <v>124</v>
      </c>
      <c r="B8" s="474"/>
      <c r="C8" s="475" t="s">
        <v>543</v>
      </c>
      <c r="D8" s="475">
        <v>1</v>
      </c>
      <c r="E8" s="476">
        <v>28</v>
      </c>
      <c r="F8" s="476">
        <f>E8*D8</f>
        <v>28</v>
      </c>
      <c r="G8" s="475"/>
      <c r="H8" s="477">
        <f>D8*E8</f>
        <v>28</v>
      </c>
    </row>
  </sheetData>
  <sheetProtection/>
  <mergeCells count="2">
    <mergeCell ref="E6:F6"/>
    <mergeCell ref="A7:B7"/>
  </mergeCells>
  <printOptions/>
  <pageMargins left="0.75" right="0.75" top="1" bottom="1" header="0.5" footer="0.5"/>
  <pageSetup fitToHeight="0" fitToWidth="1" horizontalDpi="300" verticalDpi="300" orientation="portrait" scale="90" r:id="rId1"/>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G19" sqref="G19"/>
    </sheetView>
  </sheetViews>
  <sheetFormatPr defaultColWidth="9.33203125" defaultRowHeight="12.75"/>
  <cols>
    <col min="1" max="1" width="13.83203125" style="419" customWidth="1"/>
    <col min="2" max="2" width="30.83203125" style="419" customWidth="1"/>
    <col min="3" max="3" width="17.83203125" style="419" customWidth="1"/>
    <col min="4" max="4" width="7.83203125" style="419" customWidth="1"/>
    <col min="5" max="5" width="15" style="419" customWidth="1"/>
    <col min="6" max="6" width="11" style="419" customWidth="1"/>
    <col min="7" max="7" width="12" style="419" customWidth="1"/>
    <col min="8" max="16384" width="9.33203125" style="419" customWidth="1"/>
  </cols>
  <sheetData>
    <row r="1" spans="1:6" ht="13.5" thickBot="1">
      <c r="A1" s="418" t="s">
        <v>520</v>
      </c>
      <c r="B1" s="242" t="s">
        <v>637</v>
      </c>
      <c r="E1" s="419" t="s">
        <v>521</v>
      </c>
      <c r="F1" s="242" t="s">
        <v>673</v>
      </c>
    </row>
    <row r="2" spans="1:6" ht="12.75">
      <c r="A2" s="418"/>
      <c r="B2" s="380" t="s">
        <v>655</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443" t="s">
        <v>523</v>
      </c>
      <c r="C7" s="389" t="s">
        <v>982</v>
      </c>
      <c r="D7" s="389"/>
      <c r="E7" s="390">
        <v>95</v>
      </c>
      <c r="F7" s="389">
        <v>3</v>
      </c>
      <c r="G7" s="446">
        <f>F7*E7</f>
        <v>285</v>
      </c>
    </row>
    <row r="8" spans="1:7" ht="13.5" thickBot="1">
      <c r="A8" s="392"/>
      <c r="B8" s="394"/>
      <c r="C8" s="393"/>
      <c r="D8" s="429" t="s">
        <v>169</v>
      </c>
      <c r="E8" s="395"/>
      <c r="F8" s="452" t="s">
        <v>564</v>
      </c>
      <c r="G8" s="453">
        <f>SUM(G7:G7)</f>
        <v>285</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2"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G24"/>
  <sheetViews>
    <sheetView workbookViewId="0" topLeftCell="A13">
      <selection activeCell="D28" sqref="D28"/>
    </sheetView>
  </sheetViews>
  <sheetFormatPr defaultColWidth="9.33203125" defaultRowHeight="12.75"/>
  <cols>
    <col min="1" max="1" width="14" style="419" customWidth="1"/>
    <col min="2" max="2" width="41" style="419" customWidth="1"/>
    <col min="3" max="3" width="17.83203125" style="419" customWidth="1"/>
    <col min="4" max="4" width="7.6601562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637</v>
      </c>
      <c r="E1" s="419" t="s">
        <v>521</v>
      </c>
      <c r="F1" s="242" t="s">
        <v>638</v>
      </c>
    </row>
    <row r="2" spans="1:6" ht="12.75">
      <c r="A2" s="418"/>
      <c r="B2" s="380" t="s">
        <v>656</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G15</f>
        <v>895</v>
      </c>
      <c r="F6" s="422"/>
      <c r="G6" s="424">
        <f>E6*D6</f>
        <v>895</v>
      </c>
    </row>
    <row r="7" spans="1:7" ht="13.5" thickBot="1">
      <c r="A7" s="425"/>
      <c r="B7" s="426" t="s">
        <v>527</v>
      </c>
      <c r="C7" s="426"/>
      <c r="D7" s="426">
        <v>1</v>
      </c>
      <c r="E7" s="427">
        <f>G23</f>
        <v>180</v>
      </c>
      <c r="F7" s="426"/>
      <c r="G7" s="428">
        <f>E7*D7</f>
        <v>180</v>
      </c>
    </row>
    <row r="8" spans="1:7" ht="13.5" thickBot="1">
      <c r="A8" s="527"/>
      <c r="B8" s="394"/>
      <c r="C8" s="528" t="s">
        <v>161</v>
      </c>
      <c r="D8" s="394"/>
      <c r="E8" s="394"/>
      <c r="F8" s="394"/>
      <c r="G8" s="396">
        <f>G7+G6</f>
        <v>1075</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443" t="s">
        <v>523</v>
      </c>
      <c r="C13" s="389" t="s">
        <v>982</v>
      </c>
      <c r="D13" s="389"/>
      <c r="E13" s="390">
        <v>95</v>
      </c>
      <c r="F13" s="389">
        <v>1</v>
      </c>
      <c r="G13" s="446">
        <f>F13*E13</f>
        <v>95</v>
      </c>
    </row>
    <row r="14" spans="1:7" ht="13.5" thickBot="1">
      <c r="A14" s="445"/>
      <c r="B14" s="389" t="s">
        <v>944</v>
      </c>
      <c r="C14" s="389" t="s">
        <v>986</v>
      </c>
      <c r="D14" s="389"/>
      <c r="E14" s="390">
        <v>80</v>
      </c>
      <c r="F14" s="389">
        <v>10</v>
      </c>
      <c r="G14" s="446">
        <f>F14*E14</f>
        <v>800</v>
      </c>
    </row>
    <row r="15" spans="1:7" ht="13.5" thickBot="1">
      <c r="A15" s="392"/>
      <c r="B15" s="394"/>
      <c r="C15" s="393"/>
      <c r="D15" s="429" t="s">
        <v>335</v>
      </c>
      <c r="E15" s="395"/>
      <c r="F15" s="452" t="s">
        <v>564</v>
      </c>
      <c r="G15" s="453">
        <f>SUM(G13:G14)</f>
        <v>895</v>
      </c>
    </row>
    <row r="16" spans="1:7" ht="12.75">
      <c r="A16" s="380"/>
      <c r="B16" s="380"/>
      <c r="C16" s="380"/>
      <c r="D16" s="380"/>
      <c r="E16" s="380"/>
      <c r="F16" s="380"/>
      <c r="G16" s="380"/>
    </row>
    <row r="17" spans="1:7" ht="12.75">
      <c r="A17" s="380" t="s">
        <v>525</v>
      </c>
      <c r="B17" s="380"/>
      <c r="C17" s="380"/>
      <c r="D17" s="380"/>
      <c r="E17" s="380"/>
      <c r="F17" s="380"/>
      <c r="G17" s="380"/>
    </row>
    <row r="18" spans="1:7" ht="13.5" thickBot="1">
      <c r="A18" s="380"/>
      <c r="B18" s="380"/>
      <c r="C18" s="380"/>
      <c r="D18" s="380"/>
      <c r="E18" s="380"/>
      <c r="F18" s="380"/>
      <c r="G18" s="380"/>
    </row>
    <row r="19" spans="1:7" ht="27" thickBot="1">
      <c r="A19" s="381" t="s">
        <v>526</v>
      </c>
      <c r="B19" s="382" t="s">
        <v>527</v>
      </c>
      <c r="C19" s="383" t="s">
        <v>528</v>
      </c>
      <c r="D19" s="384" t="s">
        <v>529</v>
      </c>
      <c r="E19" s="385" t="s">
        <v>530</v>
      </c>
      <c r="F19" s="43" t="s">
        <v>531</v>
      </c>
      <c r="G19" s="386" t="s">
        <v>532</v>
      </c>
    </row>
    <row r="20" spans="1:7" ht="12.75">
      <c r="A20" s="387" t="s">
        <v>943</v>
      </c>
      <c r="B20" s="388"/>
      <c r="C20" s="389"/>
      <c r="D20" s="389">
        <v>1</v>
      </c>
      <c r="E20" s="389"/>
      <c r="F20" s="390">
        <v>105</v>
      </c>
      <c r="G20" s="391">
        <f>F20*D20</f>
        <v>105</v>
      </c>
    </row>
    <row r="21" spans="1:7" ht="12.75">
      <c r="A21" s="387" t="s">
        <v>121</v>
      </c>
      <c r="B21" s="388"/>
      <c r="C21" s="389"/>
      <c r="D21" s="389">
        <v>1</v>
      </c>
      <c r="E21" s="389"/>
      <c r="F21" s="390">
        <v>55</v>
      </c>
      <c r="G21" s="391">
        <f>F21*D21</f>
        <v>55</v>
      </c>
    </row>
    <row r="22" spans="1:7" ht="13.5" thickBot="1">
      <c r="A22" s="387" t="s">
        <v>107</v>
      </c>
      <c r="B22" s="388"/>
      <c r="C22" s="389"/>
      <c r="D22" s="389">
        <v>1</v>
      </c>
      <c r="E22" s="389"/>
      <c r="F22" s="390">
        <v>20</v>
      </c>
      <c r="G22" s="391">
        <f>F22*D22</f>
        <v>20</v>
      </c>
    </row>
    <row r="23" spans="1:7" ht="13.5" thickBot="1">
      <c r="A23" s="392"/>
      <c r="B23" s="393"/>
      <c r="C23" s="394"/>
      <c r="D23" s="393"/>
      <c r="E23" s="429" t="s">
        <v>336</v>
      </c>
      <c r="F23" s="395"/>
      <c r="G23" s="396">
        <f>SUM(G20:G22)</f>
        <v>180</v>
      </c>
    </row>
    <row r="24" ht="12.75">
      <c r="A24" s="419" t="s">
        <v>999</v>
      </c>
    </row>
  </sheetData>
  <sheetProtection/>
  <printOptions/>
  <pageMargins left="0.75" right="0.75" top="1" bottom="1" header="0.5" footer="0.5"/>
  <pageSetup fitToHeight="1" fitToWidth="1" horizontalDpi="300" verticalDpi="300" orientation="portrait" scale="84" r:id="rId1"/>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F10" sqref="F1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3.83203125" style="419" bestFit="1" customWidth="1"/>
    <col min="6" max="6" width="11" style="419" bestFit="1" customWidth="1"/>
    <col min="7" max="7" width="11" style="419" customWidth="1"/>
    <col min="8" max="8" width="12.16015625" style="419" customWidth="1"/>
    <col min="9" max="16384" width="9.33203125" style="419" customWidth="1"/>
  </cols>
  <sheetData>
    <row r="1" spans="1:7" ht="13.5" thickBot="1">
      <c r="A1" s="418" t="s">
        <v>520</v>
      </c>
      <c r="B1" s="242" t="s">
        <v>637</v>
      </c>
      <c r="E1" s="419" t="s">
        <v>521</v>
      </c>
      <c r="G1" s="242" t="s">
        <v>676</v>
      </c>
    </row>
    <row r="2" spans="1:7" ht="12.75">
      <c r="A2" s="418"/>
      <c r="B2" s="463" t="s">
        <v>24</v>
      </c>
      <c r="G2" s="380"/>
    </row>
    <row r="3" ht="12.75">
      <c r="A3" s="420"/>
    </row>
    <row r="4" ht="12.75">
      <c r="A4" s="419" t="s">
        <v>527</v>
      </c>
    </row>
    <row r="5" ht="13.5" thickBot="1"/>
    <row r="6" spans="1:8" ht="12.75">
      <c r="A6" s="464"/>
      <c r="B6" s="465"/>
      <c r="C6" s="466"/>
      <c r="D6" s="458" t="s">
        <v>642</v>
      </c>
      <c r="E6" s="655" t="s">
        <v>660</v>
      </c>
      <c r="F6" s="656"/>
      <c r="G6" s="458" t="s">
        <v>665</v>
      </c>
      <c r="H6" s="467"/>
    </row>
    <row r="7" spans="1:8" ht="12.75" customHeight="1" thickBot="1">
      <c r="A7" s="657" t="s">
        <v>586</v>
      </c>
      <c r="B7" s="658"/>
      <c r="C7" s="468" t="s">
        <v>528</v>
      </c>
      <c r="D7" s="81" t="s">
        <v>659</v>
      </c>
      <c r="E7" s="469" t="s">
        <v>661</v>
      </c>
      <c r="F7" s="470" t="s">
        <v>542</v>
      </c>
      <c r="G7" s="471" t="s">
        <v>666</v>
      </c>
      <c r="H7" s="472" t="s">
        <v>542</v>
      </c>
    </row>
    <row r="8" spans="1:8" ht="12.75">
      <c r="A8" s="488" t="s">
        <v>125</v>
      </c>
      <c r="B8" s="489"/>
      <c r="C8" s="422" t="s">
        <v>543</v>
      </c>
      <c r="D8" s="422">
        <v>250</v>
      </c>
      <c r="E8" s="490">
        <v>3</v>
      </c>
      <c r="F8" s="490">
        <v>750</v>
      </c>
      <c r="G8" s="422"/>
      <c r="H8" s="491">
        <f>D8*E8</f>
        <v>750</v>
      </c>
    </row>
    <row r="9" spans="1:8" ht="13.5" thickBot="1">
      <c r="A9" s="514" t="s">
        <v>126</v>
      </c>
      <c r="B9" s="502"/>
      <c r="C9" s="426"/>
      <c r="D9" s="426">
        <v>250</v>
      </c>
      <c r="E9" s="478">
        <v>4.25</v>
      </c>
      <c r="F9" s="478">
        <v>1062.5</v>
      </c>
      <c r="G9" s="426"/>
      <c r="H9" s="503">
        <f>D9*E9</f>
        <v>1062.5</v>
      </c>
    </row>
  </sheetData>
  <sheetProtection/>
  <mergeCells count="2">
    <mergeCell ref="E6:F6"/>
    <mergeCell ref="A7:B7"/>
  </mergeCells>
  <printOptions/>
  <pageMargins left="0.75" right="0.75" top="1" bottom="1" header="0.5" footer="0.5"/>
  <pageSetup fitToHeight="0" fitToWidth="1" horizontalDpi="300" verticalDpi="300" orientation="portrait" scale="84" r:id="rId1"/>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H28"/>
  <sheetViews>
    <sheetView workbookViewId="0" topLeftCell="A13">
      <selection activeCell="C15" sqref="C15"/>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2.16015625" style="419" customWidth="1"/>
    <col min="6" max="7" width="11" style="419" customWidth="1"/>
    <col min="8" max="8" width="12.16015625" style="419" customWidth="1"/>
    <col min="9" max="16384" width="9.33203125" style="419" customWidth="1"/>
  </cols>
  <sheetData>
    <row r="1" spans="1:6" ht="13.5" thickBot="1">
      <c r="A1" s="418" t="s">
        <v>520</v>
      </c>
      <c r="B1" s="242" t="s">
        <v>637</v>
      </c>
      <c r="E1" s="542" t="s">
        <v>521</v>
      </c>
      <c r="F1" s="242" t="s">
        <v>609</v>
      </c>
    </row>
    <row r="2" spans="1:7" ht="12.75">
      <c r="A2" s="418"/>
      <c r="B2" s="380" t="s">
        <v>657</v>
      </c>
      <c r="G2" s="380"/>
    </row>
    <row r="3" ht="12.75">
      <c r="A3" s="420"/>
    </row>
    <row r="4" spans="1:8" ht="12.75">
      <c r="A4" s="380" t="s">
        <v>556</v>
      </c>
      <c r="B4" s="380"/>
      <c r="C4" s="380"/>
      <c r="D4" s="380"/>
      <c r="E4" s="380"/>
      <c r="F4" s="380"/>
      <c r="G4" s="380"/>
      <c r="H4" s="380"/>
    </row>
    <row r="5" spans="1:8" ht="13.5" thickBot="1">
      <c r="A5" s="380"/>
      <c r="B5" s="380"/>
      <c r="C5" s="380"/>
      <c r="D5" s="380"/>
      <c r="E5" s="380"/>
      <c r="F5" s="380"/>
      <c r="G5" s="380"/>
      <c r="H5" s="380"/>
    </row>
    <row r="6" spans="1:8" ht="24" thickBot="1">
      <c r="A6" s="663" t="s">
        <v>534</v>
      </c>
      <c r="B6" s="664"/>
      <c r="C6" s="384" t="s">
        <v>528</v>
      </c>
      <c r="D6" s="384" t="s">
        <v>529</v>
      </c>
      <c r="E6" s="384" t="s">
        <v>558</v>
      </c>
      <c r="F6" s="385" t="s">
        <v>535</v>
      </c>
      <c r="G6" s="43" t="s">
        <v>536</v>
      </c>
      <c r="H6" s="386" t="s">
        <v>537</v>
      </c>
    </row>
    <row r="7" spans="1:8" ht="12.75">
      <c r="A7" s="387" t="s">
        <v>552</v>
      </c>
      <c r="B7" s="388"/>
      <c r="C7" s="389"/>
      <c r="D7" s="389"/>
      <c r="E7" s="543" t="s">
        <v>831</v>
      </c>
      <c r="F7" s="534"/>
      <c r="G7" s="390">
        <v>36</v>
      </c>
      <c r="H7" s="391">
        <f aca="true" t="shared" si="0" ref="H7:H21">D7*G7</f>
        <v>0</v>
      </c>
    </row>
    <row r="8" spans="1:8" ht="12.75">
      <c r="A8" s="387" t="s">
        <v>553</v>
      </c>
      <c r="B8" s="388"/>
      <c r="C8" s="389"/>
      <c r="D8" s="389"/>
      <c r="E8" s="543" t="s">
        <v>831</v>
      </c>
      <c r="F8" s="534"/>
      <c r="G8" s="390">
        <v>48</v>
      </c>
      <c r="H8" s="391">
        <f t="shared" si="0"/>
        <v>0</v>
      </c>
    </row>
    <row r="9" spans="1:8" ht="12.75">
      <c r="A9" s="387" t="s">
        <v>554</v>
      </c>
      <c r="B9" s="388"/>
      <c r="C9" s="389"/>
      <c r="D9" s="389"/>
      <c r="E9" s="543" t="s">
        <v>547</v>
      </c>
      <c r="F9" s="534"/>
      <c r="G9" s="390">
        <v>11</v>
      </c>
      <c r="H9" s="391">
        <f t="shared" si="0"/>
        <v>0</v>
      </c>
    </row>
    <row r="10" spans="1:8" ht="12.75">
      <c r="A10" s="387" t="s">
        <v>538</v>
      </c>
      <c r="B10" s="388"/>
      <c r="C10" s="389"/>
      <c r="D10" s="389"/>
      <c r="E10" s="543" t="s">
        <v>832</v>
      </c>
      <c r="F10" s="534"/>
      <c r="G10" s="390">
        <v>125</v>
      </c>
      <c r="H10" s="391">
        <f t="shared" si="0"/>
        <v>0</v>
      </c>
    </row>
    <row r="11" spans="1:8" ht="12.75">
      <c r="A11" s="387" t="s">
        <v>572</v>
      </c>
      <c r="B11" s="388"/>
      <c r="C11" s="389"/>
      <c r="D11" s="389"/>
      <c r="E11" s="543" t="s">
        <v>833</v>
      </c>
      <c r="F11" s="534"/>
      <c r="G11" s="390">
        <v>150</v>
      </c>
      <c r="H11" s="391">
        <f t="shared" si="0"/>
        <v>0</v>
      </c>
    </row>
    <row r="12" spans="1:8" ht="12.75">
      <c r="A12" s="387" t="s">
        <v>544</v>
      </c>
      <c r="B12" s="388"/>
      <c r="C12" s="389"/>
      <c r="D12" s="389"/>
      <c r="E12" s="543" t="s">
        <v>549</v>
      </c>
      <c r="F12" s="534"/>
      <c r="G12" s="390">
        <v>30</v>
      </c>
      <c r="H12" s="391">
        <f t="shared" si="0"/>
        <v>0</v>
      </c>
    </row>
    <row r="13" spans="1:8" ht="12.75">
      <c r="A13" s="289" t="s">
        <v>977</v>
      </c>
      <c r="B13" s="461"/>
      <c r="C13" s="28"/>
      <c r="D13" s="28"/>
      <c r="E13" s="65" t="s">
        <v>548</v>
      </c>
      <c r="F13" s="28"/>
      <c r="G13" s="29">
        <v>50</v>
      </c>
      <c r="H13" s="391" t="s">
        <v>1016</v>
      </c>
    </row>
    <row r="14" spans="1:8" ht="12.75">
      <c r="A14" s="387" t="s">
        <v>978</v>
      </c>
      <c r="B14" s="462"/>
      <c r="C14" s="28"/>
      <c r="D14" s="28"/>
      <c r="E14" s="65" t="s">
        <v>548</v>
      </c>
      <c r="F14" s="28"/>
      <c r="G14" s="29">
        <v>25</v>
      </c>
      <c r="H14" s="46">
        <f>D16*G16</f>
        <v>0</v>
      </c>
    </row>
    <row r="15" spans="1:8" ht="12.75">
      <c r="A15" s="387" t="s">
        <v>296</v>
      </c>
      <c r="B15" s="461"/>
      <c r="C15" s="28"/>
      <c r="D15" s="28"/>
      <c r="E15" s="65" t="s">
        <v>548</v>
      </c>
      <c r="F15" s="28"/>
      <c r="G15" s="29">
        <v>25</v>
      </c>
      <c r="H15" s="46">
        <f>D17*G17</f>
        <v>0</v>
      </c>
    </row>
    <row r="16" spans="1:8" ht="12.75">
      <c r="A16" s="387" t="s">
        <v>545</v>
      </c>
      <c r="B16" s="388"/>
      <c r="C16" s="389"/>
      <c r="D16" s="389"/>
      <c r="E16" s="543" t="s">
        <v>550</v>
      </c>
      <c r="F16" s="534"/>
      <c r="G16" s="390">
        <v>68</v>
      </c>
      <c r="H16" s="391">
        <f t="shared" si="0"/>
        <v>0</v>
      </c>
    </row>
    <row r="17" spans="1:8" ht="12.75">
      <c r="A17" s="387" t="s">
        <v>574</v>
      </c>
      <c r="B17" s="388"/>
      <c r="C17" s="389"/>
      <c r="D17" s="389"/>
      <c r="E17" s="543" t="s">
        <v>581</v>
      </c>
      <c r="F17" s="534"/>
      <c r="G17" s="390">
        <v>26</v>
      </c>
      <c r="H17" s="391">
        <f t="shared" si="0"/>
        <v>0</v>
      </c>
    </row>
    <row r="18" spans="1:8" ht="12.75">
      <c r="A18" s="387" t="s">
        <v>575</v>
      </c>
      <c r="B18" s="388"/>
      <c r="C18" s="389"/>
      <c r="D18" s="389"/>
      <c r="E18" s="543" t="s">
        <v>577</v>
      </c>
      <c r="F18" s="534"/>
      <c r="G18" s="390">
        <v>99</v>
      </c>
      <c r="H18" s="391">
        <f t="shared" si="0"/>
        <v>0</v>
      </c>
    </row>
    <row r="19" spans="1:8" ht="12.75">
      <c r="A19" s="387" t="s">
        <v>576</v>
      </c>
      <c r="B19" s="388"/>
      <c r="C19" s="389"/>
      <c r="D19" s="389"/>
      <c r="E19" s="543" t="s">
        <v>550</v>
      </c>
      <c r="F19" s="534"/>
      <c r="G19" s="390">
        <v>125</v>
      </c>
      <c r="H19" s="391">
        <f t="shared" si="0"/>
        <v>0</v>
      </c>
    </row>
    <row r="20" spans="1:8" ht="12.75">
      <c r="A20" s="387" t="s">
        <v>748</v>
      </c>
      <c r="B20" s="388"/>
      <c r="C20" s="389"/>
      <c r="D20" s="389"/>
      <c r="E20" s="543" t="s">
        <v>551</v>
      </c>
      <c r="F20" s="534"/>
      <c r="G20" s="390">
        <v>21</v>
      </c>
      <c r="H20" s="391">
        <f t="shared" si="0"/>
        <v>0</v>
      </c>
    </row>
    <row r="21" spans="1:8" ht="13.5" thickBot="1">
      <c r="A21" s="514" t="s">
        <v>749</v>
      </c>
      <c r="B21" s="502"/>
      <c r="C21" s="426"/>
      <c r="D21" s="426"/>
      <c r="E21" s="515" t="s">
        <v>581</v>
      </c>
      <c r="F21" s="427"/>
      <c r="G21" s="478">
        <v>48</v>
      </c>
      <c r="H21" s="428">
        <f t="shared" si="0"/>
        <v>0</v>
      </c>
    </row>
    <row r="23" ht="12.75">
      <c r="A23" s="419" t="s">
        <v>557</v>
      </c>
    </row>
    <row r="24" ht="12.75">
      <c r="A24" s="419" t="s">
        <v>834</v>
      </c>
    </row>
    <row r="25" ht="12.75">
      <c r="A25" s="419" t="s">
        <v>546</v>
      </c>
    </row>
    <row r="26" ht="12.75">
      <c r="A26" s="419" t="s">
        <v>162</v>
      </c>
    </row>
    <row r="27" ht="12.75">
      <c r="A27" s="419" t="s">
        <v>337</v>
      </c>
    </row>
    <row r="28" spans="1:2" ht="12.75">
      <c r="A28" t="s">
        <v>989</v>
      </c>
      <c r="B28" s="1"/>
    </row>
  </sheetData>
  <sheetProtection/>
  <mergeCells count="1">
    <mergeCell ref="A6:B6"/>
  </mergeCells>
  <printOptions/>
  <pageMargins left="0.75" right="0.75" top="1" bottom="1" header="0.5" footer="0.5"/>
  <pageSetup fitToHeight="1" fitToWidth="1" horizontalDpi="300" verticalDpi="300" orientation="portrait" scale="85" r:id="rId1"/>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G27"/>
  <sheetViews>
    <sheetView workbookViewId="0" topLeftCell="A16">
      <selection activeCell="G22" sqref="G22"/>
    </sheetView>
  </sheetViews>
  <sheetFormatPr defaultColWidth="9.33203125" defaultRowHeight="12.75"/>
  <cols>
    <col min="1" max="1" width="27.16015625" style="419" customWidth="1"/>
    <col min="2" max="2" width="30.83203125" style="419" customWidth="1"/>
    <col min="3" max="3" width="15.5" style="419" customWidth="1"/>
    <col min="4" max="4" width="16.16015625" style="419" customWidth="1"/>
    <col min="5" max="5" width="28.66015625" style="419" customWidth="1"/>
    <col min="6" max="6" width="10" style="419" bestFit="1" customWidth="1"/>
    <col min="7" max="7" width="10.83203125" style="419" customWidth="1"/>
    <col min="8" max="16384" width="9.33203125" style="419" customWidth="1"/>
  </cols>
  <sheetData>
    <row r="1" spans="1:6" ht="13.5" thickBot="1">
      <c r="A1" s="418" t="s">
        <v>520</v>
      </c>
      <c r="B1" s="242" t="s">
        <v>639</v>
      </c>
      <c r="E1" s="419" t="s">
        <v>521</v>
      </c>
      <c r="F1" s="242" t="s">
        <v>399</v>
      </c>
    </row>
    <row r="2" spans="1:6" ht="12.75">
      <c r="A2" s="418"/>
      <c r="B2" s="380" t="s">
        <v>403</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160</v>
      </c>
      <c r="F6" s="422"/>
      <c r="G6" s="424">
        <f>E6*D6</f>
        <v>160</v>
      </c>
    </row>
    <row r="7" spans="1:7" ht="13.5" thickBot="1">
      <c r="A7" s="425"/>
      <c r="B7" s="426" t="s">
        <v>527</v>
      </c>
      <c r="C7" s="426"/>
      <c r="D7" s="426">
        <v>1</v>
      </c>
      <c r="E7" s="427">
        <f>G27</f>
        <v>336</v>
      </c>
      <c r="F7" s="426"/>
      <c r="G7" s="428">
        <f>E7*D7</f>
        <v>336</v>
      </c>
    </row>
    <row r="8" spans="1:7" ht="13.5" thickBot="1">
      <c r="A8" s="527"/>
      <c r="B8" s="394"/>
      <c r="C8" s="528" t="s">
        <v>400</v>
      </c>
      <c r="D8" s="394"/>
      <c r="E8" s="394"/>
      <c r="F8" s="394"/>
      <c r="G8" s="432">
        <f>G6+G7</f>
        <v>496</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946</v>
      </c>
      <c r="C13" s="389" t="s">
        <v>981</v>
      </c>
      <c r="D13" s="389"/>
      <c r="E13" s="390">
        <v>80</v>
      </c>
      <c r="F13" s="389">
        <v>2</v>
      </c>
      <c r="G13" s="446">
        <f>F13*E13</f>
        <v>160</v>
      </c>
    </row>
    <row r="14" spans="1:7" ht="13.5" thickBot="1">
      <c r="A14" s="392"/>
      <c r="B14" s="394"/>
      <c r="C14" s="393"/>
      <c r="D14" s="429" t="s">
        <v>401</v>
      </c>
      <c r="E14" s="395"/>
      <c r="F14" s="452" t="s">
        <v>564</v>
      </c>
      <c r="G14" s="453">
        <f>SUM(G13:G13)</f>
        <v>160</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36" thickBot="1">
      <c r="A18" s="381" t="s">
        <v>526</v>
      </c>
      <c r="B18" s="382" t="s">
        <v>527</v>
      </c>
      <c r="C18" s="383" t="s">
        <v>528</v>
      </c>
      <c r="D18" s="384" t="s">
        <v>529</v>
      </c>
      <c r="E18" s="385" t="s">
        <v>530</v>
      </c>
      <c r="F18" s="43" t="s">
        <v>531</v>
      </c>
      <c r="G18" s="386" t="s">
        <v>532</v>
      </c>
    </row>
    <row r="19" spans="1:7" ht="12.75">
      <c r="A19" s="387" t="s">
        <v>836</v>
      </c>
      <c r="B19" s="456"/>
      <c r="C19" s="540"/>
      <c r="D19" s="389">
        <v>1</v>
      </c>
      <c r="E19" s="541"/>
      <c r="F19" s="390">
        <v>10</v>
      </c>
      <c r="G19" s="391">
        <f aca="true" t="shared" si="0" ref="G19:G26">D19*F19</f>
        <v>10</v>
      </c>
    </row>
    <row r="20" spans="1:7" ht="12.75">
      <c r="A20" s="387" t="s">
        <v>229</v>
      </c>
      <c r="B20" s="388"/>
      <c r="C20" s="389"/>
      <c r="D20" s="389">
        <v>1</v>
      </c>
      <c r="E20" s="389"/>
      <c r="F20" s="390">
        <v>87</v>
      </c>
      <c r="G20" s="391">
        <f t="shared" si="0"/>
        <v>87</v>
      </c>
    </row>
    <row r="21" spans="1:7" ht="12.75">
      <c r="A21" s="387" t="s">
        <v>247</v>
      </c>
      <c r="B21" s="388"/>
      <c r="C21" s="389"/>
      <c r="D21" s="389">
        <v>1</v>
      </c>
      <c r="E21" s="389"/>
      <c r="F21" s="390">
        <v>55</v>
      </c>
      <c r="G21" s="391">
        <v>55</v>
      </c>
    </row>
    <row r="22" spans="1:7" ht="12.75">
      <c r="A22" s="387" t="s">
        <v>230</v>
      </c>
      <c r="B22" s="461"/>
      <c r="C22" s="389"/>
      <c r="D22" s="389">
        <v>1</v>
      </c>
      <c r="E22" s="389"/>
      <c r="F22" s="390">
        <v>27</v>
      </c>
      <c r="G22" s="391">
        <f t="shared" si="0"/>
        <v>27</v>
      </c>
    </row>
    <row r="23" spans="1:7" ht="12.75">
      <c r="A23" s="387" t="s">
        <v>228</v>
      </c>
      <c r="B23" s="461"/>
      <c r="C23" s="389"/>
      <c r="D23" s="389">
        <v>1</v>
      </c>
      <c r="E23" s="389"/>
      <c r="F23" s="390">
        <v>65</v>
      </c>
      <c r="G23" s="391">
        <f t="shared" si="0"/>
        <v>65</v>
      </c>
    </row>
    <row r="24" spans="1:7" ht="12.75">
      <c r="A24" s="387" t="s">
        <v>127</v>
      </c>
      <c r="B24" s="388"/>
      <c r="C24" s="389"/>
      <c r="D24" s="389">
        <v>1</v>
      </c>
      <c r="E24" s="389"/>
      <c r="F24" s="390">
        <v>41</v>
      </c>
      <c r="G24" s="391">
        <f>F24</f>
        <v>41</v>
      </c>
    </row>
    <row r="25" spans="1:7" ht="12.75">
      <c r="A25" s="387" t="s">
        <v>107</v>
      </c>
      <c r="B25" s="388"/>
      <c r="C25" s="389"/>
      <c r="D25" s="389">
        <v>1</v>
      </c>
      <c r="E25" s="389"/>
      <c r="F25" s="390">
        <v>20</v>
      </c>
      <c r="G25" s="391">
        <f t="shared" si="0"/>
        <v>20</v>
      </c>
    </row>
    <row r="26" spans="1:7" ht="13.5" thickBot="1">
      <c r="A26" s="387" t="s">
        <v>231</v>
      </c>
      <c r="B26" s="388"/>
      <c r="C26" s="389"/>
      <c r="D26" s="389">
        <v>1</v>
      </c>
      <c r="E26" s="389"/>
      <c r="F26" s="390">
        <v>31</v>
      </c>
      <c r="G26" s="391">
        <f t="shared" si="0"/>
        <v>31</v>
      </c>
    </row>
    <row r="27" spans="1:7" ht="13.5" thickBot="1">
      <c r="A27" s="392"/>
      <c r="B27" s="393"/>
      <c r="C27" s="394"/>
      <c r="D27" s="393"/>
      <c r="E27" s="429" t="s">
        <v>402</v>
      </c>
      <c r="F27" s="395"/>
      <c r="G27" s="396">
        <f>SUM(G19:G26)</f>
        <v>336</v>
      </c>
    </row>
  </sheetData>
  <sheetProtection/>
  <printOptions/>
  <pageMargins left="0.75" right="0.75" top="1" bottom="1" header="0.5" footer="0.5"/>
  <pageSetup fitToHeight="0" fitToWidth="1" horizontalDpi="600" verticalDpi="600" orientation="portrait" scale="71" r:id="rId1"/>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G25"/>
  <sheetViews>
    <sheetView workbookViewId="0" topLeftCell="A16">
      <selection activeCell="F25" sqref="F25"/>
    </sheetView>
  </sheetViews>
  <sheetFormatPr defaultColWidth="9.33203125" defaultRowHeight="12.75"/>
  <cols>
    <col min="1" max="1" width="13.83203125" style="419" customWidth="1"/>
    <col min="2" max="2" width="35.16015625" style="419" customWidth="1"/>
    <col min="3" max="3" width="17.83203125" style="419" customWidth="1"/>
    <col min="4" max="4" width="7.66015625" style="419" customWidth="1"/>
    <col min="5" max="5" width="14" style="419" customWidth="1"/>
    <col min="6" max="6" width="11" style="419" customWidth="1"/>
    <col min="7" max="7" width="12.16015625" style="419" customWidth="1"/>
    <col min="8" max="16384" width="9.33203125" style="419" customWidth="1"/>
  </cols>
  <sheetData>
    <row r="1" spans="1:6" ht="13.5" thickBot="1">
      <c r="A1" s="418" t="s">
        <v>520</v>
      </c>
      <c r="B1" s="242" t="s">
        <v>637</v>
      </c>
      <c r="E1" s="419" t="s">
        <v>521</v>
      </c>
      <c r="F1" s="242" t="s">
        <v>677</v>
      </c>
    </row>
    <row r="2" spans="1:6" ht="12.75">
      <c r="A2" s="418"/>
      <c r="B2" s="380" t="s">
        <v>32</v>
      </c>
      <c r="F2" s="380"/>
    </row>
    <row r="3" ht="12.75">
      <c r="A3" s="420"/>
    </row>
    <row r="4" ht="12.75">
      <c r="A4" s="418" t="s">
        <v>559</v>
      </c>
    </row>
    <row r="5" ht="13.5" thickBot="1">
      <c r="A5" s="420"/>
    </row>
    <row r="6" spans="1:7" ht="12.75">
      <c r="A6" s="7" t="s">
        <v>560</v>
      </c>
      <c r="B6" s="8" t="s">
        <v>534</v>
      </c>
      <c r="C6" s="8" t="s">
        <v>528</v>
      </c>
      <c r="D6" s="8" t="s">
        <v>540</v>
      </c>
      <c r="E6" s="8" t="s">
        <v>561</v>
      </c>
      <c r="F6" s="9"/>
      <c r="G6" s="76" t="s">
        <v>562</v>
      </c>
    </row>
    <row r="7" spans="1:7" ht="13.5" thickBot="1">
      <c r="A7" s="10"/>
      <c r="B7" s="11"/>
      <c r="C7" s="11"/>
      <c r="D7" s="11" t="s">
        <v>566</v>
      </c>
      <c r="E7" s="11" t="s">
        <v>567</v>
      </c>
      <c r="F7" s="12"/>
      <c r="G7" s="77" t="s">
        <v>568</v>
      </c>
    </row>
    <row r="8" spans="1:7" ht="12.75">
      <c r="A8" s="421"/>
      <c r="B8" s="422" t="s">
        <v>571</v>
      </c>
      <c r="C8" s="422"/>
      <c r="D8" s="422">
        <v>1</v>
      </c>
      <c r="E8" s="423">
        <f>G16</f>
        <v>137.5</v>
      </c>
      <c r="F8" s="422"/>
      <c r="G8" s="424">
        <f>E8*D8</f>
        <v>137.5</v>
      </c>
    </row>
    <row r="9" spans="1:7" ht="13.5" thickBot="1">
      <c r="A9" s="425"/>
      <c r="B9" s="426" t="s">
        <v>527</v>
      </c>
      <c r="C9" s="426"/>
      <c r="D9" s="426">
        <v>1</v>
      </c>
      <c r="E9" s="427">
        <f>G25</f>
        <v>136</v>
      </c>
      <c r="F9" s="426"/>
      <c r="G9" s="428">
        <f>E9*D9</f>
        <v>136</v>
      </c>
    </row>
    <row r="10" spans="1:7" ht="13.5" thickBot="1">
      <c r="A10" s="527"/>
      <c r="B10" s="394"/>
      <c r="C10" s="528" t="s">
        <v>338</v>
      </c>
      <c r="D10" s="394"/>
      <c r="E10" s="394"/>
      <c r="F10" s="394"/>
      <c r="G10" s="432">
        <f>G8+G9</f>
        <v>273.5</v>
      </c>
    </row>
    <row r="11" spans="1:7" ht="12.75">
      <c r="A11" s="434"/>
      <c r="B11" s="434"/>
      <c r="C11" s="530"/>
      <c r="D11" s="434"/>
      <c r="E11" s="434"/>
      <c r="F11" s="434"/>
      <c r="G11" s="437"/>
    </row>
    <row r="12" ht="12.75">
      <c r="A12" s="418" t="s">
        <v>513</v>
      </c>
    </row>
    <row r="13" ht="13.5" thickBot="1"/>
    <row r="14" spans="1:7" ht="27" thickBot="1">
      <c r="A14" s="438" t="s">
        <v>514</v>
      </c>
      <c r="B14" s="384" t="s">
        <v>515</v>
      </c>
      <c r="C14" s="439" t="s">
        <v>980</v>
      </c>
      <c r="D14" s="385" t="s">
        <v>519</v>
      </c>
      <c r="E14" s="440" t="s">
        <v>522</v>
      </c>
      <c r="F14" s="441" t="s">
        <v>517</v>
      </c>
      <c r="G14" s="386" t="s">
        <v>518</v>
      </c>
    </row>
    <row r="15" spans="1:7" ht="13.5" thickBot="1">
      <c r="A15" s="445"/>
      <c r="B15" s="389" t="s">
        <v>761</v>
      </c>
      <c r="C15" s="389" t="s">
        <v>986</v>
      </c>
      <c r="D15" s="389"/>
      <c r="E15" s="390">
        <v>55</v>
      </c>
      <c r="F15" s="389">
        <v>2.5</v>
      </c>
      <c r="G15" s="446">
        <f>F15*E15</f>
        <v>137.5</v>
      </c>
    </row>
    <row r="16" spans="1:7" ht="13.5" thickBot="1">
      <c r="A16" s="392"/>
      <c r="B16" s="394"/>
      <c r="C16" s="393"/>
      <c r="D16" s="429" t="s">
        <v>339</v>
      </c>
      <c r="E16" s="395"/>
      <c r="F16" s="452" t="s">
        <v>564</v>
      </c>
      <c r="G16" s="453">
        <f>SUM(G15:G15)</f>
        <v>137.5</v>
      </c>
    </row>
    <row r="17" spans="1:7" ht="12.75">
      <c r="A17" s="380"/>
      <c r="B17" s="380"/>
      <c r="C17" s="380"/>
      <c r="D17" s="380"/>
      <c r="E17" s="380"/>
      <c r="F17" s="380"/>
      <c r="G17" s="380"/>
    </row>
    <row r="18" spans="1:7" ht="12.75">
      <c r="A18" s="380" t="s">
        <v>525</v>
      </c>
      <c r="B18" s="380"/>
      <c r="C18" s="380"/>
      <c r="D18" s="380"/>
      <c r="E18" s="380"/>
      <c r="F18" s="380"/>
      <c r="G18" s="380"/>
    </row>
    <row r="19" spans="1:7" ht="13.5" thickBot="1">
      <c r="A19" s="380"/>
      <c r="B19" s="380"/>
      <c r="C19" s="380"/>
      <c r="D19" s="380"/>
      <c r="E19" s="380"/>
      <c r="F19" s="380"/>
      <c r="G19" s="380"/>
    </row>
    <row r="20" spans="1:7" ht="27" thickBot="1">
      <c r="A20" s="381" t="s">
        <v>526</v>
      </c>
      <c r="B20" s="382" t="s">
        <v>527</v>
      </c>
      <c r="C20" s="383" t="s">
        <v>528</v>
      </c>
      <c r="D20" s="384" t="s">
        <v>529</v>
      </c>
      <c r="E20" s="385" t="s">
        <v>530</v>
      </c>
      <c r="F20" s="43" t="s">
        <v>531</v>
      </c>
      <c r="G20" s="386" t="s">
        <v>532</v>
      </c>
    </row>
    <row r="21" spans="1:7" ht="12.75">
      <c r="A21" s="387" t="s">
        <v>121</v>
      </c>
      <c r="B21" s="388"/>
      <c r="C21" s="389"/>
      <c r="D21" s="389">
        <v>1</v>
      </c>
      <c r="E21" s="389"/>
      <c r="F21" s="390">
        <v>55</v>
      </c>
      <c r="G21" s="391">
        <f>D21*F21</f>
        <v>55</v>
      </c>
    </row>
    <row r="22" spans="1:7" ht="12.75">
      <c r="A22" s="387" t="s">
        <v>107</v>
      </c>
      <c r="B22" s="388"/>
      <c r="C22" s="389"/>
      <c r="D22" s="389">
        <v>1</v>
      </c>
      <c r="E22" s="389"/>
      <c r="F22" s="390">
        <v>20</v>
      </c>
      <c r="G22" s="391">
        <f>D22*F22</f>
        <v>20</v>
      </c>
    </row>
    <row r="23" spans="1:7" ht="12.75">
      <c r="A23" s="289" t="s">
        <v>573</v>
      </c>
      <c r="B23" s="519"/>
      <c r="C23" s="389"/>
      <c r="D23" s="389">
        <v>2</v>
      </c>
      <c r="E23" s="389"/>
      <c r="F23" s="390">
        <v>10</v>
      </c>
      <c r="G23" s="391">
        <f>D23*F23</f>
        <v>20</v>
      </c>
    </row>
    <row r="24" spans="1:7" ht="13.5" thickBot="1">
      <c r="A24" s="520" t="s">
        <v>127</v>
      </c>
      <c r="B24" s="242"/>
      <c r="C24" s="242"/>
      <c r="D24" s="389">
        <v>1</v>
      </c>
      <c r="E24" s="389"/>
      <c r="F24" s="538">
        <v>41</v>
      </c>
      <c r="G24" s="428">
        <f>D24*F24</f>
        <v>41</v>
      </c>
    </row>
    <row r="25" spans="1:7" ht="13.5" thickBot="1">
      <c r="A25" s="392"/>
      <c r="B25" s="393"/>
      <c r="C25" s="394"/>
      <c r="D25" s="494"/>
      <c r="E25" s="539" t="s">
        <v>340</v>
      </c>
      <c r="F25" s="395"/>
      <c r="G25" s="396">
        <f>SUM(G21:G24)</f>
        <v>136</v>
      </c>
    </row>
  </sheetData>
  <sheetProtection/>
  <printOptions/>
  <pageMargins left="0.75" right="0.75" top="1" bottom="1" header="0.5" footer="0.5"/>
  <pageSetup fitToHeight="1" fitToWidth="1" horizontalDpi="300" verticalDpi="300" orientation="portrait" scale="8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G28"/>
  <sheetViews>
    <sheetView workbookViewId="0" topLeftCell="A19">
      <selection activeCell="G37" sqref="G37"/>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 style="419" customWidth="1"/>
    <col min="6" max="6" width="11" style="419" customWidth="1"/>
    <col min="7" max="7" width="12.16015625" style="419" customWidth="1"/>
    <col min="8" max="16384" width="9.33203125" style="419" customWidth="1"/>
  </cols>
  <sheetData>
    <row r="1" spans="1:6" ht="13.5" thickBot="1">
      <c r="A1" s="418" t="s">
        <v>520</v>
      </c>
      <c r="B1" s="242" t="s">
        <v>584</v>
      </c>
      <c r="E1" s="419" t="s">
        <v>521</v>
      </c>
      <c r="F1" s="242" t="s">
        <v>588</v>
      </c>
    </row>
    <row r="2" spans="1:6" ht="12.75">
      <c r="A2" s="418"/>
      <c r="B2" s="463" t="s">
        <v>25</v>
      </c>
      <c r="F2" s="380"/>
    </row>
    <row r="3" ht="13.5" thickBot="1">
      <c r="A3" s="420"/>
    </row>
    <row r="4" spans="1:7" ht="12.75">
      <c r="A4" s="7" t="s">
        <v>560</v>
      </c>
      <c r="B4" s="8" t="s">
        <v>534</v>
      </c>
      <c r="C4" s="8" t="s">
        <v>528</v>
      </c>
      <c r="D4" s="8" t="s">
        <v>540</v>
      </c>
      <c r="E4" s="8" t="s">
        <v>561</v>
      </c>
      <c r="F4" s="8"/>
      <c r="G4" s="76" t="s">
        <v>562</v>
      </c>
    </row>
    <row r="5" spans="1:7" ht="13.5" thickBot="1">
      <c r="A5" s="10"/>
      <c r="B5" s="11"/>
      <c r="C5" s="11"/>
      <c r="D5" s="11" t="s">
        <v>566</v>
      </c>
      <c r="E5" s="11" t="s">
        <v>567</v>
      </c>
      <c r="F5" s="14"/>
      <c r="G5" s="77" t="s">
        <v>568</v>
      </c>
    </row>
    <row r="6" spans="1:7" ht="12.75">
      <c r="A6" s="421"/>
      <c r="B6" s="422" t="s">
        <v>571</v>
      </c>
      <c r="C6" s="422"/>
      <c r="D6" s="422">
        <v>1</v>
      </c>
      <c r="E6" s="423">
        <f>G17</f>
        <v>1800</v>
      </c>
      <c r="F6" s="422"/>
      <c r="G6" s="424">
        <f>E6*D6</f>
        <v>1800</v>
      </c>
    </row>
    <row r="7" spans="1:7" ht="13.5" thickBot="1">
      <c r="A7" s="425"/>
      <c r="B7" s="426" t="s">
        <v>527</v>
      </c>
      <c r="C7" s="426"/>
      <c r="D7" s="426">
        <v>1</v>
      </c>
      <c r="E7" s="427">
        <f>G27</f>
        <v>1984</v>
      </c>
      <c r="F7" s="426"/>
      <c r="G7" s="428">
        <f>E7*D7</f>
        <v>1984</v>
      </c>
    </row>
    <row r="8" spans="1:7" ht="13.5" thickBot="1">
      <c r="A8" s="527"/>
      <c r="B8" s="394"/>
      <c r="C8" s="528" t="s">
        <v>153</v>
      </c>
      <c r="D8" s="394"/>
      <c r="E8" s="394"/>
      <c r="F8" s="394"/>
      <c r="G8" s="396">
        <f>G6+G7</f>
        <v>3784</v>
      </c>
    </row>
    <row r="9" spans="1:7" ht="12.75">
      <c r="A9" s="434"/>
      <c r="B9" s="434"/>
      <c r="C9" s="530"/>
      <c r="D9" s="434"/>
      <c r="E9" s="434"/>
      <c r="F9" s="434"/>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942</v>
      </c>
      <c r="C13" s="389" t="s">
        <v>981</v>
      </c>
      <c r="D13" s="389"/>
      <c r="E13" s="390">
        <v>80</v>
      </c>
      <c r="F13" s="389">
        <v>10</v>
      </c>
      <c r="G13" s="446">
        <f>F13*E13</f>
        <v>800</v>
      </c>
    </row>
    <row r="14" spans="1:7" ht="12.75">
      <c r="A14" s="445"/>
      <c r="B14" s="389" t="s">
        <v>109</v>
      </c>
      <c r="C14" s="389" t="s">
        <v>981</v>
      </c>
      <c r="D14" s="389"/>
      <c r="E14" s="390">
        <v>35</v>
      </c>
      <c r="F14" s="389">
        <v>10</v>
      </c>
      <c r="G14" s="446">
        <f>F14*E14</f>
        <v>350</v>
      </c>
    </row>
    <row r="15" spans="1:7" ht="12.75">
      <c r="A15" s="445"/>
      <c r="B15" s="389" t="s">
        <v>109</v>
      </c>
      <c r="C15" s="389" t="s">
        <v>981</v>
      </c>
      <c r="D15" s="389"/>
      <c r="E15" s="390">
        <v>35</v>
      </c>
      <c r="F15" s="389">
        <v>10</v>
      </c>
      <c r="G15" s="446">
        <f>F15*E15</f>
        <v>350</v>
      </c>
    </row>
    <row r="16" spans="1:7" ht="13.5" thickBot="1">
      <c r="A16" s="449"/>
      <c r="B16" s="426" t="s">
        <v>654</v>
      </c>
      <c r="C16" s="389" t="s">
        <v>981</v>
      </c>
      <c r="D16" s="426"/>
      <c r="E16" s="478">
        <v>30</v>
      </c>
      <c r="F16" s="426">
        <v>10</v>
      </c>
      <c r="G16" s="451">
        <f>F16*E16</f>
        <v>300</v>
      </c>
    </row>
    <row r="17" spans="1:7" ht="13.5" thickBot="1">
      <c r="A17" s="392"/>
      <c r="B17" s="394"/>
      <c r="C17" s="393"/>
      <c r="D17" s="429" t="s">
        <v>307</v>
      </c>
      <c r="E17" s="395"/>
      <c r="F17" s="452" t="s">
        <v>564</v>
      </c>
      <c r="G17" s="453">
        <f>SUM(G13:G16)</f>
        <v>1800</v>
      </c>
    </row>
    <row r="18" spans="1:7" ht="12.75">
      <c r="A18" s="380"/>
      <c r="B18" s="380"/>
      <c r="C18" s="380"/>
      <c r="D18" s="380"/>
      <c r="E18" s="437"/>
      <c r="F18" s="380"/>
      <c r="G18" s="380"/>
    </row>
    <row r="19" spans="1:7" ht="12.75">
      <c r="A19" s="380" t="s">
        <v>525</v>
      </c>
      <c r="B19" s="380"/>
      <c r="C19" s="380"/>
      <c r="D19" s="380"/>
      <c r="E19" s="380"/>
      <c r="F19" s="380"/>
      <c r="G19" s="380"/>
    </row>
    <row r="20" spans="1:7" ht="13.5" thickBot="1">
      <c r="A20" s="380"/>
      <c r="B20" s="380"/>
      <c r="C20" s="380"/>
      <c r="D20" s="380"/>
      <c r="E20" s="380"/>
      <c r="F20" s="380"/>
      <c r="G20" s="380"/>
    </row>
    <row r="21" spans="1:7" ht="27" thickBot="1">
      <c r="A21" s="381" t="s">
        <v>526</v>
      </c>
      <c r="B21" s="382" t="s">
        <v>527</v>
      </c>
      <c r="C21" s="383" t="s">
        <v>528</v>
      </c>
      <c r="D21" s="384" t="s">
        <v>529</v>
      </c>
      <c r="E21" s="385" t="s">
        <v>530</v>
      </c>
      <c r="F21" s="43" t="s">
        <v>531</v>
      </c>
      <c r="G21" s="386" t="s">
        <v>532</v>
      </c>
    </row>
    <row r="22" spans="1:7" ht="15">
      <c r="A22" s="488" t="s">
        <v>939</v>
      </c>
      <c r="B22" s="388"/>
      <c r="C22" s="389"/>
      <c r="D22" s="389">
        <v>1</v>
      </c>
      <c r="E22" s="389"/>
      <c r="F22" s="490">
        <v>834</v>
      </c>
      <c r="G22" s="391">
        <f>D22*F22</f>
        <v>834</v>
      </c>
    </row>
    <row r="23" spans="1:7" ht="12.75">
      <c r="A23" s="387" t="s">
        <v>598</v>
      </c>
      <c r="B23" s="388"/>
      <c r="C23" s="389"/>
      <c r="D23" s="389">
        <v>1</v>
      </c>
      <c r="E23" s="389"/>
      <c r="F23" s="390">
        <v>255</v>
      </c>
      <c r="G23" s="391">
        <f>D23*F23</f>
        <v>255</v>
      </c>
    </row>
    <row r="24" spans="1:7" ht="12.75">
      <c r="A24" s="387" t="s">
        <v>1015</v>
      </c>
      <c r="B24" s="388"/>
      <c r="C24" s="389"/>
      <c r="D24" s="389">
        <v>10</v>
      </c>
      <c r="E24" s="389"/>
      <c r="F24" s="390">
        <v>78</v>
      </c>
      <c r="G24" s="391">
        <f>D24*F24</f>
        <v>780</v>
      </c>
    </row>
    <row r="25" spans="1:7" ht="12.75">
      <c r="A25" s="387" t="s">
        <v>869</v>
      </c>
      <c r="B25" s="388"/>
      <c r="C25" s="389"/>
      <c r="D25" s="389">
        <v>1</v>
      </c>
      <c r="E25" s="389"/>
      <c r="F25" s="390">
        <v>10</v>
      </c>
      <c r="G25" s="391">
        <f>D25*F25</f>
        <v>10</v>
      </c>
    </row>
    <row r="26" spans="1:7" ht="13.5" thickBot="1">
      <c r="A26" s="387" t="s">
        <v>943</v>
      </c>
      <c r="B26" s="388"/>
      <c r="C26" s="389"/>
      <c r="D26" s="389">
        <v>1</v>
      </c>
      <c r="E26" s="389"/>
      <c r="F26" s="390">
        <v>105</v>
      </c>
      <c r="G26" s="391">
        <f>D26*F26</f>
        <v>105</v>
      </c>
    </row>
    <row r="27" spans="1:7" ht="13.5" thickBot="1">
      <c r="A27" s="392"/>
      <c r="B27" s="393"/>
      <c r="C27" s="394"/>
      <c r="D27" s="393"/>
      <c r="E27" s="429" t="s">
        <v>308</v>
      </c>
      <c r="F27" s="395"/>
      <c r="G27" s="395">
        <f>SUM(G22:G26)</f>
        <v>1984</v>
      </c>
    </row>
    <row r="28" ht="12.75">
      <c r="A28" s="419" t="s">
        <v>999</v>
      </c>
    </row>
  </sheetData>
  <sheetProtection/>
  <printOptions/>
  <pageMargins left="0.75" right="0.75" top="1" bottom="1" header="0.5" footer="0.5"/>
  <pageSetup fitToHeight="1" fitToWidth="1" horizontalDpi="300" verticalDpi="300" orientation="portrait" scale="92" r:id="rId1"/>
</worksheet>
</file>

<file path=xl/worksheets/sheet30.xml><?xml version="1.0" encoding="utf-8"?>
<worksheet xmlns="http://schemas.openxmlformats.org/spreadsheetml/2006/main" xmlns:r="http://schemas.openxmlformats.org/officeDocument/2006/relationships">
  <sheetPr>
    <tabColor rgb="FF00B0F0"/>
    <pageSetUpPr fitToPage="1"/>
  </sheetPr>
  <dimension ref="A1:G13"/>
  <sheetViews>
    <sheetView workbookViewId="0" topLeftCell="A1">
      <selection activeCell="D27" sqref="D27"/>
    </sheetView>
  </sheetViews>
  <sheetFormatPr defaultColWidth="9.33203125" defaultRowHeight="12.75"/>
  <cols>
    <col min="1" max="1" width="13.83203125" style="419" customWidth="1"/>
    <col min="2" max="2" width="30.83203125" style="419" customWidth="1"/>
    <col min="3" max="3" width="17.83203125" style="419" customWidth="1"/>
    <col min="4" max="4" width="10" style="419" bestFit="1" customWidth="1"/>
    <col min="5" max="5" width="15.16015625" style="419" bestFit="1" customWidth="1"/>
    <col min="6" max="6" width="9.66015625" style="419" bestFit="1" customWidth="1"/>
    <col min="7" max="7" width="12.16015625" style="419" customWidth="1"/>
    <col min="8" max="16384" width="9.33203125" style="419" customWidth="1"/>
  </cols>
  <sheetData>
    <row r="1" spans="1:6" ht="13.5" thickBot="1">
      <c r="A1" s="418" t="s">
        <v>520</v>
      </c>
      <c r="B1" s="242" t="s">
        <v>637</v>
      </c>
      <c r="E1" s="419" t="s">
        <v>521</v>
      </c>
      <c r="F1" s="617" t="s">
        <v>678</v>
      </c>
    </row>
    <row r="2" spans="1:6" ht="12.75">
      <c r="A2" s="418"/>
      <c r="B2" s="380" t="s">
        <v>874</v>
      </c>
      <c r="F2" s="380"/>
    </row>
    <row r="3" ht="13.5" thickBot="1">
      <c r="A3" s="420"/>
    </row>
    <row r="4" spans="1:7" ht="12.75">
      <c r="A4" s="7" t="s">
        <v>560</v>
      </c>
      <c r="B4" s="8" t="s">
        <v>534</v>
      </c>
      <c r="C4" s="8" t="s">
        <v>528</v>
      </c>
      <c r="D4" s="8" t="s">
        <v>540</v>
      </c>
      <c r="E4" s="8" t="s">
        <v>561</v>
      </c>
      <c r="F4" s="9"/>
      <c r="G4" s="76" t="s">
        <v>562</v>
      </c>
    </row>
    <row r="5" spans="1:7" ht="13.5" thickBot="1">
      <c r="A5" s="13"/>
      <c r="B5" s="14"/>
      <c r="C5" s="14"/>
      <c r="D5" s="14" t="s">
        <v>640</v>
      </c>
      <c r="E5" s="14" t="s">
        <v>568</v>
      </c>
      <c r="F5" s="15"/>
      <c r="G5" s="78" t="s">
        <v>568</v>
      </c>
    </row>
    <row r="6" spans="1:7" ht="13.5" thickBot="1">
      <c r="A6" s="510"/>
      <c r="B6" s="511" t="s">
        <v>154</v>
      </c>
      <c r="C6" s="511"/>
      <c r="D6" s="511">
        <v>1</v>
      </c>
      <c r="E6" s="512">
        <f>SUM(G11:G13)</f>
        <v>96</v>
      </c>
      <c r="F6" s="242"/>
      <c r="G6" s="513">
        <f>E6*D6</f>
        <v>96</v>
      </c>
    </row>
    <row r="8" ht="12.75">
      <c r="A8" s="419" t="s">
        <v>539</v>
      </c>
    </row>
    <row r="9" ht="13.5" thickBot="1"/>
    <row r="10" spans="1:7" ht="39.75" thickBot="1">
      <c r="A10" s="480" t="s">
        <v>590</v>
      </c>
      <c r="B10" s="481"/>
      <c r="C10" s="482" t="s">
        <v>528</v>
      </c>
      <c r="D10" s="53" t="s">
        <v>565</v>
      </c>
      <c r="E10" s="483" t="s">
        <v>633</v>
      </c>
      <c r="F10" s="385" t="s">
        <v>541</v>
      </c>
      <c r="G10" s="484" t="s">
        <v>542</v>
      </c>
    </row>
    <row r="11" spans="1:7" ht="12.75">
      <c r="A11" s="488" t="s">
        <v>1018</v>
      </c>
      <c r="B11" s="489"/>
      <c r="C11" s="422" t="s">
        <v>543</v>
      </c>
      <c r="D11" s="422">
        <v>1</v>
      </c>
      <c r="E11" s="390">
        <v>96</v>
      </c>
      <c r="F11" s="422"/>
      <c r="G11" s="424">
        <f>E11*D11</f>
        <v>96</v>
      </c>
    </row>
    <row r="12" spans="1:7" ht="12.75">
      <c r="A12" s="507" t="s">
        <v>1023</v>
      </c>
      <c r="B12" s="380"/>
      <c r="C12" s="564"/>
      <c r="D12" s="564"/>
      <c r="E12" s="500">
        <v>86</v>
      </c>
      <c r="F12" s="564"/>
      <c r="G12" s="604"/>
    </row>
    <row r="13" spans="1:7" ht="13.5" thickBot="1">
      <c r="A13" s="514" t="s">
        <v>742</v>
      </c>
      <c r="B13" s="502"/>
      <c r="C13" s="426"/>
      <c r="D13" s="426"/>
      <c r="E13" s="478">
        <v>202</v>
      </c>
      <c r="F13" s="426"/>
      <c r="G13" s="428">
        <f>E13*D13</f>
        <v>0</v>
      </c>
    </row>
  </sheetData>
  <sheetProtection/>
  <printOptions/>
  <pageMargins left="0.75" right="0.75" top="1" bottom="1" header="0.5" footer="0.5"/>
  <pageSetup fitToHeight="0" fitToWidth="1" horizontalDpi="300" verticalDpi="300" orientation="portrait" scale="91"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G11"/>
  <sheetViews>
    <sheetView workbookViewId="0" topLeftCell="A1">
      <selection activeCell="C27" sqref="C27"/>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 style="419" customWidth="1"/>
    <col min="6" max="6" width="11" style="419" customWidth="1"/>
    <col min="7" max="7" width="12.16015625" style="419" customWidth="1"/>
    <col min="8" max="16384" width="9.33203125" style="419" customWidth="1"/>
  </cols>
  <sheetData>
    <row r="1" spans="1:6" ht="13.5" thickBot="1">
      <c r="A1" s="418" t="s">
        <v>520</v>
      </c>
      <c r="B1" s="242" t="s">
        <v>637</v>
      </c>
      <c r="E1" s="419" t="s">
        <v>521</v>
      </c>
      <c r="F1" s="242" t="s">
        <v>679</v>
      </c>
    </row>
    <row r="2" spans="1:6" ht="12.75">
      <c r="A2" s="418"/>
      <c r="B2" s="380" t="s">
        <v>896</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2.75">
      <c r="A7" s="445"/>
      <c r="B7" s="389" t="s">
        <v>944</v>
      </c>
      <c r="C7" s="389" t="s">
        <v>986</v>
      </c>
      <c r="D7" s="389"/>
      <c r="E7" s="390">
        <v>80</v>
      </c>
      <c r="F7" s="389">
        <v>10</v>
      </c>
      <c r="G7" s="446">
        <f>F7*E7</f>
        <v>800</v>
      </c>
    </row>
    <row r="8" spans="1:7" ht="13.5" thickBot="1">
      <c r="A8" s="445"/>
      <c r="B8" s="389" t="s">
        <v>646</v>
      </c>
      <c r="C8" s="389" t="s">
        <v>982</v>
      </c>
      <c r="D8" s="389"/>
      <c r="E8" s="390">
        <v>30</v>
      </c>
      <c r="F8" s="389">
        <v>3</v>
      </c>
      <c r="G8" s="446">
        <f>F8*E8</f>
        <v>90</v>
      </c>
    </row>
    <row r="9" spans="1:7" ht="13.5" thickBot="1">
      <c r="A9" s="392"/>
      <c r="B9" s="394"/>
      <c r="C9" s="393"/>
      <c r="D9" s="429" t="s">
        <v>315</v>
      </c>
      <c r="E9" s="395"/>
      <c r="F9" s="452" t="s">
        <v>564</v>
      </c>
      <c r="G9" s="453">
        <f>SUM(G7:G8)</f>
        <v>890</v>
      </c>
    </row>
    <row r="10" spans="1:7" ht="12.75">
      <c r="A10" s="380"/>
      <c r="B10" s="380"/>
      <c r="C10" s="380"/>
      <c r="D10" s="380"/>
      <c r="E10" s="380"/>
      <c r="F10" s="380"/>
      <c r="G10" s="380"/>
    </row>
    <row r="11" spans="1:7" ht="12.75">
      <c r="A11" s="380"/>
      <c r="B11" s="380"/>
      <c r="C11" s="380"/>
      <c r="D11" s="380"/>
      <c r="E11" s="380"/>
      <c r="F11" s="380"/>
      <c r="G11" s="380"/>
    </row>
  </sheetData>
  <sheetProtection/>
  <printOptions/>
  <pageMargins left="0.75" right="0.75" top="1" bottom="1" header="0.5" footer="0.5"/>
  <pageSetup fitToHeight="1" fitToWidth="1" horizontalDpi="300" verticalDpi="300" orientation="portrait" scale="92" r:id="rId1"/>
</worksheet>
</file>

<file path=xl/worksheets/sheet32.xml><?xml version="1.0" encoding="utf-8"?>
<worksheet xmlns="http://schemas.openxmlformats.org/spreadsheetml/2006/main" xmlns:r="http://schemas.openxmlformats.org/officeDocument/2006/relationships">
  <sheetPr>
    <tabColor rgb="FF00B0F0"/>
    <pageSetUpPr fitToPage="1"/>
  </sheetPr>
  <dimension ref="A1:H8"/>
  <sheetViews>
    <sheetView workbookViewId="0" topLeftCell="A1">
      <selection activeCell="G1" sqref="G1"/>
    </sheetView>
  </sheetViews>
  <sheetFormatPr defaultColWidth="9.33203125" defaultRowHeight="12.75"/>
  <cols>
    <col min="1" max="1" width="13.83203125" style="419" customWidth="1"/>
    <col min="2" max="2" width="30.83203125" style="419" customWidth="1"/>
    <col min="3" max="3" width="17.83203125" style="419" customWidth="1"/>
    <col min="4" max="4" width="9.66015625" style="419" customWidth="1"/>
    <col min="5" max="5" width="8.66015625" style="419" customWidth="1"/>
    <col min="6" max="6" width="8.16015625" style="419" customWidth="1"/>
    <col min="7" max="7" width="12.33203125" style="419" customWidth="1"/>
    <col min="8" max="8" width="12.16015625" style="419" customWidth="1"/>
    <col min="9" max="16384" width="9.33203125" style="419" customWidth="1"/>
  </cols>
  <sheetData>
    <row r="1" spans="1:7" ht="13.5" thickBot="1">
      <c r="A1" s="418" t="s">
        <v>520</v>
      </c>
      <c r="B1" s="242" t="s">
        <v>637</v>
      </c>
      <c r="E1" s="419" t="s">
        <v>521</v>
      </c>
      <c r="G1" s="617" t="s">
        <v>687</v>
      </c>
    </row>
    <row r="2" spans="1:7" ht="12.75">
      <c r="A2" s="418"/>
      <c r="B2" s="463" t="s">
        <v>850</v>
      </c>
      <c r="G2" s="380"/>
    </row>
    <row r="3" ht="12.75">
      <c r="A3" s="420"/>
    </row>
    <row r="4" ht="12.75">
      <c r="A4" s="419" t="s">
        <v>527</v>
      </c>
    </row>
    <row r="5" ht="13.5" thickBot="1"/>
    <row r="6" spans="1:8" ht="12.75">
      <c r="A6" s="464"/>
      <c r="B6" s="465"/>
      <c r="C6" s="466"/>
      <c r="D6" s="458" t="s">
        <v>642</v>
      </c>
      <c r="E6" s="655" t="s">
        <v>660</v>
      </c>
      <c r="F6" s="656"/>
      <c r="G6" s="458" t="s">
        <v>667</v>
      </c>
      <c r="H6" s="467"/>
    </row>
    <row r="7" spans="1:8" ht="12.75" customHeight="1" thickBot="1">
      <c r="A7" s="657" t="s">
        <v>130</v>
      </c>
      <c r="B7" s="658"/>
      <c r="C7" s="468" t="s">
        <v>528</v>
      </c>
      <c r="D7" s="81" t="s">
        <v>835</v>
      </c>
      <c r="E7" s="486" t="s">
        <v>220</v>
      </c>
      <c r="F7" s="470" t="s">
        <v>542</v>
      </c>
      <c r="G7" s="471" t="s">
        <v>682</v>
      </c>
      <c r="H7" s="472" t="s">
        <v>542</v>
      </c>
    </row>
    <row r="8" spans="1:8" ht="13.5" thickBot="1">
      <c r="A8" s="473" t="s">
        <v>684</v>
      </c>
      <c r="B8" s="474"/>
      <c r="C8" s="475"/>
      <c r="D8" s="475">
        <v>1</v>
      </c>
      <c r="E8" s="476">
        <v>90</v>
      </c>
      <c r="F8" s="476">
        <f>D8*E8</f>
        <v>90</v>
      </c>
      <c r="G8" s="475"/>
      <c r="H8" s="477">
        <f>D8*E8</f>
        <v>90</v>
      </c>
    </row>
  </sheetData>
  <sheetProtection/>
  <mergeCells count="2">
    <mergeCell ref="E6:F6"/>
    <mergeCell ref="A7:B7"/>
  </mergeCells>
  <printOptions/>
  <pageMargins left="0.75" right="0.75" top="1" bottom="1" header="0.5" footer="0.5"/>
  <pageSetup fitToHeight="0" fitToWidth="1" horizontalDpi="300" verticalDpi="300" orientation="portrait" scale="87" r:id="rId1"/>
</worksheet>
</file>

<file path=xl/worksheets/sheet33.xml><?xml version="1.0" encoding="utf-8"?>
<worksheet xmlns="http://schemas.openxmlformats.org/spreadsheetml/2006/main" xmlns:r="http://schemas.openxmlformats.org/officeDocument/2006/relationships">
  <sheetPr>
    <tabColor rgb="FF00B0F0"/>
    <pageSetUpPr fitToPage="1"/>
  </sheetPr>
  <dimension ref="A1:H10"/>
  <sheetViews>
    <sheetView workbookViewId="0" topLeftCell="A1">
      <selection activeCell="A20" sqref="A20"/>
    </sheetView>
  </sheetViews>
  <sheetFormatPr defaultColWidth="9.33203125" defaultRowHeight="12.75"/>
  <cols>
    <col min="1" max="1" width="13.83203125" style="419" customWidth="1"/>
    <col min="2" max="2" width="30.83203125" style="419" customWidth="1"/>
    <col min="3" max="3" width="17.83203125" style="419" customWidth="1"/>
    <col min="4" max="4" width="12.16015625" style="419" customWidth="1"/>
    <col min="5" max="6" width="8.16015625" style="419" customWidth="1"/>
    <col min="7" max="7" width="11" style="419" customWidth="1"/>
    <col min="8" max="8" width="12.16015625" style="419" customWidth="1"/>
    <col min="9" max="16384" width="9.33203125" style="419" customWidth="1"/>
  </cols>
  <sheetData>
    <row r="1" spans="1:7" ht="13.5" thickBot="1">
      <c r="A1" s="418" t="s">
        <v>520</v>
      </c>
      <c r="B1" s="242" t="s">
        <v>637</v>
      </c>
      <c r="E1" s="419" t="s">
        <v>521</v>
      </c>
      <c r="G1" s="242" t="s">
        <v>686</v>
      </c>
    </row>
    <row r="2" spans="1:7" ht="12.75">
      <c r="A2" s="418"/>
      <c r="B2" s="463" t="s">
        <v>33</v>
      </c>
      <c r="G2" s="380"/>
    </row>
    <row r="3" ht="12.75">
      <c r="A3" s="420"/>
    </row>
    <row r="4" ht="12.75" customHeight="1">
      <c r="A4" s="419" t="s">
        <v>527</v>
      </c>
    </row>
    <row r="5" ht="12.75" customHeight="1" thickBot="1"/>
    <row r="6" spans="1:8" ht="12.75">
      <c r="A6" s="464"/>
      <c r="B6" s="465"/>
      <c r="C6" s="466"/>
      <c r="D6" s="458" t="s">
        <v>670</v>
      </c>
      <c r="E6" s="655" t="s">
        <v>660</v>
      </c>
      <c r="F6" s="656"/>
      <c r="G6" s="458" t="s">
        <v>667</v>
      </c>
      <c r="H6" s="467"/>
    </row>
    <row r="7" spans="1:8" ht="12.75" customHeight="1" thickBot="1">
      <c r="A7" s="657" t="s">
        <v>130</v>
      </c>
      <c r="B7" s="658"/>
      <c r="C7" s="468" t="s">
        <v>528</v>
      </c>
      <c r="D7" s="81" t="s">
        <v>830</v>
      </c>
      <c r="E7" s="486" t="s">
        <v>217</v>
      </c>
      <c r="F7" s="470" t="s">
        <v>542</v>
      </c>
      <c r="G7" s="471" t="s">
        <v>668</v>
      </c>
      <c r="H7" s="472" t="s">
        <v>542</v>
      </c>
    </row>
    <row r="8" spans="1:8" ht="13.5" thickBot="1">
      <c r="A8" s="473" t="s">
        <v>1008</v>
      </c>
      <c r="B8" s="474"/>
      <c r="C8" s="475" t="s">
        <v>543</v>
      </c>
      <c r="D8" s="475">
        <v>1</v>
      </c>
      <c r="E8" s="476">
        <v>1</v>
      </c>
      <c r="F8" s="476">
        <f>D8*E8*1.05</f>
        <v>1.05</v>
      </c>
      <c r="G8" s="475"/>
      <c r="H8" s="477">
        <f>D8*F8</f>
        <v>1.05</v>
      </c>
    </row>
    <row r="10" ht="12.75">
      <c r="A10" s="419" t="s">
        <v>1007</v>
      </c>
    </row>
  </sheetData>
  <sheetProtection/>
  <mergeCells count="2">
    <mergeCell ref="E6:F6"/>
    <mergeCell ref="A7:B7"/>
  </mergeCells>
  <printOptions/>
  <pageMargins left="0.75" right="0.75" top="1" bottom="1" header="0.5" footer="0.5"/>
  <pageSetup fitToHeight="0" fitToWidth="1" horizontalDpi="300" verticalDpi="300" orientation="portrait" scale="87" r:id="rId1"/>
</worksheet>
</file>

<file path=xl/worksheets/sheet34.xml><?xml version="1.0" encoding="utf-8"?>
<worksheet xmlns="http://schemas.openxmlformats.org/spreadsheetml/2006/main" xmlns:r="http://schemas.openxmlformats.org/officeDocument/2006/relationships">
  <sheetPr>
    <tabColor rgb="FF00B0F0"/>
    <pageSetUpPr fitToPage="1"/>
  </sheetPr>
  <dimension ref="A1:G7"/>
  <sheetViews>
    <sheetView workbookViewId="0" topLeftCell="A1">
      <selection activeCell="F1" sqref="F1"/>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4.66015625" style="419" customWidth="1"/>
    <col min="6" max="6" width="11" style="419" customWidth="1"/>
    <col min="7" max="7" width="12.16015625" style="419" customWidth="1"/>
    <col min="8" max="16384" width="9.33203125" style="419" customWidth="1"/>
  </cols>
  <sheetData>
    <row r="1" spans="1:6" ht="13.5" thickBot="1">
      <c r="A1" s="418" t="s">
        <v>520</v>
      </c>
      <c r="B1" s="242" t="s">
        <v>637</v>
      </c>
      <c r="E1" s="419" t="s">
        <v>521</v>
      </c>
      <c r="F1" s="617" t="s">
        <v>341</v>
      </c>
    </row>
    <row r="2" spans="1:6" ht="12.75">
      <c r="A2" s="418"/>
      <c r="B2" s="380" t="s">
        <v>34</v>
      </c>
      <c r="F2" s="380"/>
    </row>
    <row r="3" ht="12.75">
      <c r="A3" s="420"/>
    </row>
    <row r="4" ht="12.75">
      <c r="A4" s="419" t="s">
        <v>527</v>
      </c>
    </row>
    <row r="5" ht="13.5" thickBot="1"/>
    <row r="6" spans="1:7" ht="27" thickBot="1">
      <c r="A6" s="480" t="s">
        <v>586</v>
      </c>
      <c r="B6" s="481"/>
      <c r="C6" s="482" t="s">
        <v>528</v>
      </c>
      <c r="D6" s="53" t="s">
        <v>642</v>
      </c>
      <c r="E6" s="483" t="s">
        <v>644</v>
      </c>
      <c r="F6" s="385" t="s">
        <v>643</v>
      </c>
      <c r="G6" s="484" t="s">
        <v>542</v>
      </c>
    </row>
    <row r="7" spans="1:7" ht="13.5" thickBot="1">
      <c r="A7" s="473" t="s">
        <v>645</v>
      </c>
      <c r="B7" s="474"/>
      <c r="C7" s="475" t="s">
        <v>543</v>
      </c>
      <c r="D7" s="475">
        <v>1</v>
      </c>
      <c r="E7" s="476">
        <v>90</v>
      </c>
      <c r="F7" s="475"/>
      <c r="G7" s="477">
        <f>E7*D7</f>
        <v>90</v>
      </c>
    </row>
  </sheetData>
  <sheetProtection/>
  <printOptions/>
  <pageMargins left="0.75" right="0.75" top="1" bottom="1" header="0.5" footer="0.5"/>
  <pageSetup fitToHeight="0" fitToWidth="1" horizontalDpi="300" verticalDpi="300" orientation="portrait" scale="92" r:id="rId1"/>
</worksheet>
</file>

<file path=xl/worksheets/sheet35.xml><?xml version="1.0" encoding="utf-8"?>
<worksheet xmlns="http://schemas.openxmlformats.org/spreadsheetml/2006/main" xmlns:r="http://schemas.openxmlformats.org/officeDocument/2006/relationships">
  <sheetPr>
    <tabColor rgb="FF00B0F0"/>
    <pageSetUpPr fitToPage="1"/>
  </sheetPr>
  <dimension ref="A1:G12"/>
  <sheetViews>
    <sheetView workbookViewId="0" topLeftCell="A1">
      <selection activeCell="E11" sqref="E11"/>
    </sheetView>
  </sheetViews>
  <sheetFormatPr defaultColWidth="9.33203125" defaultRowHeight="12.75"/>
  <cols>
    <col min="1" max="1" width="13.83203125" style="419" customWidth="1"/>
    <col min="2" max="2" width="30.83203125" style="419" customWidth="1"/>
    <col min="3" max="3" width="17.83203125" style="419" customWidth="1"/>
    <col min="4" max="4" width="9.66015625" style="419" customWidth="1"/>
    <col min="5" max="5" width="15" style="419" customWidth="1"/>
    <col min="6" max="6" width="11" style="419" customWidth="1"/>
    <col min="7" max="7" width="12.16015625" style="419" customWidth="1"/>
    <col min="8" max="16384" width="9.33203125" style="419" customWidth="1"/>
  </cols>
  <sheetData>
    <row r="1" spans="1:6" ht="13.5" thickBot="1">
      <c r="A1" s="418" t="s">
        <v>520</v>
      </c>
      <c r="B1" s="242" t="s">
        <v>610</v>
      </c>
      <c r="C1" s="242"/>
      <c r="D1" s="242"/>
      <c r="E1" s="419" t="s">
        <v>521</v>
      </c>
      <c r="F1" s="242" t="s">
        <v>611</v>
      </c>
    </row>
    <row r="2" spans="1:6" ht="12.75">
      <c r="A2" s="418"/>
      <c r="B2" s="380" t="s">
        <v>35</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2.75">
      <c r="A7" s="445"/>
      <c r="B7" s="443" t="s">
        <v>523</v>
      </c>
      <c r="C7" s="389" t="s">
        <v>982</v>
      </c>
      <c r="D7" s="389"/>
      <c r="E7" s="390">
        <v>95</v>
      </c>
      <c r="F7" s="389">
        <v>1</v>
      </c>
      <c r="G7" s="446">
        <f>F7*E7</f>
        <v>95</v>
      </c>
    </row>
    <row r="8" spans="1:7" ht="12.75">
      <c r="A8" s="445"/>
      <c r="B8" s="389" t="s">
        <v>944</v>
      </c>
      <c r="C8" s="389" t="s">
        <v>982</v>
      </c>
      <c r="D8" s="389"/>
      <c r="E8" s="390">
        <v>80</v>
      </c>
      <c r="F8" s="389">
        <v>4</v>
      </c>
      <c r="G8" s="446">
        <f>F8*E8</f>
        <v>320</v>
      </c>
    </row>
    <row r="9" spans="1:7" ht="12.75">
      <c r="A9" s="445"/>
      <c r="B9" s="389" t="s">
        <v>524</v>
      </c>
      <c r="C9" s="389" t="s">
        <v>982</v>
      </c>
      <c r="D9" s="389"/>
      <c r="E9" s="390">
        <v>50</v>
      </c>
      <c r="F9" s="389">
        <v>2</v>
      </c>
      <c r="G9" s="446">
        <f>F9*E9</f>
        <v>100</v>
      </c>
    </row>
    <row r="10" spans="1:7" ht="13.5" thickBot="1">
      <c r="A10" s="445"/>
      <c r="B10" s="389" t="s">
        <v>646</v>
      </c>
      <c r="C10" s="389" t="s">
        <v>982</v>
      </c>
      <c r="D10" s="389"/>
      <c r="E10" s="390">
        <v>30</v>
      </c>
      <c r="F10" s="389">
        <v>3</v>
      </c>
      <c r="G10" s="446">
        <f>F10*E10</f>
        <v>90</v>
      </c>
    </row>
    <row r="11" spans="1:7" ht="13.5" thickBot="1">
      <c r="A11" s="392"/>
      <c r="B11" s="394"/>
      <c r="C11" s="393"/>
      <c r="D11" s="429" t="s">
        <v>316</v>
      </c>
      <c r="E11" s="395"/>
      <c r="F11" s="452" t="s">
        <v>564</v>
      </c>
      <c r="G11" s="453">
        <f>SUM(G7:G10)</f>
        <v>605</v>
      </c>
    </row>
    <row r="12" spans="1:7" ht="12.75">
      <c r="A12" s="380"/>
      <c r="B12" s="380"/>
      <c r="C12" s="380"/>
      <c r="D12" s="380"/>
      <c r="E12" s="380"/>
      <c r="F12" s="380"/>
      <c r="G12" s="380"/>
    </row>
  </sheetData>
  <sheetProtection/>
  <printOptions/>
  <pageMargins left="0.75" right="0.75" top="1" bottom="1" header="0.5" footer="0.5"/>
  <pageSetup fitToHeight="1" fitToWidth="1" horizontalDpi="300" verticalDpi="300" orientation="portrait" scale="90" r:id="rId1"/>
</worksheet>
</file>

<file path=xl/worksheets/sheet36.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F12" sqref="F12"/>
    </sheetView>
  </sheetViews>
  <sheetFormatPr defaultColWidth="9.33203125" defaultRowHeight="12.75"/>
  <cols>
    <col min="1" max="1" width="13.83203125" style="419" customWidth="1"/>
    <col min="2" max="2" width="30.83203125" style="419" customWidth="1"/>
    <col min="3" max="3" width="17.83203125" style="419" customWidth="1"/>
    <col min="4" max="4" width="8.66015625" style="419" customWidth="1"/>
    <col min="5" max="5" width="7.83203125" style="419" customWidth="1"/>
    <col min="6" max="6" width="9.16015625" style="419" customWidth="1"/>
    <col min="7" max="7" width="11" style="419" customWidth="1"/>
    <col min="8" max="8" width="12.16015625" style="419" customWidth="1"/>
    <col min="9" max="16384" width="9.33203125" style="419" customWidth="1"/>
  </cols>
  <sheetData>
    <row r="1" spans="1:7" ht="13.5" thickBot="1">
      <c r="A1" s="418" t="s">
        <v>520</v>
      </c>
      <c r="B1" s="242" t="s">
        <v>610</v>
      </c>
      <c r="C1" s="242"/>
      <c r="D1" s="242"/>
      <c r="E1" s="419" t="s">
        <v>521</v>
      </c>
      <c r="G1" s="242" t="s">
        <v>689</v>
      </c>
    </row>
    <row r="2" spans="1:7" ht="12.75">
      <c r="A2" s="418"/>
      <c r="B2" s="463" t="s">
        <v>24</v>
      </c>
      <c r="G2" s="380"/>
    </row>
    <row r="3" ht="12.75">
      <c r="A3" s="420"/>
    </row>
    <row r="4" ht="12.75">
      <c r="A4" s="419" t="s">
        <v>527</v>
      </c>
    </row>
    <row r="5" ht="13.5" thickBot="1"/>
    <row r="6" spans="1:8" ht="12.75">
      <c r="A6" s="464"/>
      <c r="B6" s="465"/>
      <c r="C6" s="466"/>
      <c r="D6" s="458" t="s">
        <v>642</v>
      </c>
      <c r="E6" s="655" t="s">
        <v>660</v>
      </c>
      <c r="F6" s="656"/>
      <c r="G6" s="458" t="s">
        <v>665</v>
      </c>
      <c r="H6" s="467"/>
    </row>
    <row r="7" spans="1:8" ht="12.75" customHeight="1" thickBot="1">
      <c r="A7" s="657" t="s">
        <v>586</v>
      </c>
      <c r="B7" s="658"/>
      <c r="C7" s="468" t="s">
        <v>528</v>
      </c>
      <c r="D7" s="81" t="s">
        <v>659</v>
      </c>
      <c r="E7" s="486" t="s">
        <v>216</v>
      </c>
      <c r="F7" s="470" t="s">
        <v>542</v>
      </c>
      <c r="G7" s="471" t="s">
        <v>666</v>
      </c>
      <c r="H7" s="472" t="s">
        <v>542</v>
      </c>
    </row>
    <row r="8" spans="1:8" ht="12.75">
      <c r="A8" s="488" t="s">
        <v>647</v>
      </c>
      <c r="B8" s="489"/>
      <c r="C8" s="422" t="s">
        <v>543</v>
      </c>
      <c r="D8" s="422">
        <v>250</v>
      </c>
      <c r="E8" s="490">
        <v>1.25</v>
      </c>
      <c r="F8" s="490">
        <v>312.5</v>
      </c>
      <c r="G8" s="422"/>
      <c r="H8" s="491">
        <f>D8*E8</f>
        <v>312.5</v>
      </c>
    </row>
    <row r="9" spans="1:8" ht="13.5" thickBot="1">
      <c r="A9" s="514" t="s">
        <v>598</v>
      </c>
      <c r="B9" s="502"/>
      <c r="C9" s="426"/>
      <c r="D9" s="426">
        <v>250</v>
      </c>
      <c r="E9" s="478">
        <v>1.25</v>
      </c>
      <c r="F9" s="478">
        <v>312.5</v>
      </c>
      <c r="G9" s="426"/>
      <c r="H9" s="503">
        <f>D9*E9</f>
        <v>312.5</v>
      </c>
    </row>
  </sheetData>
  <sheetProtection/>
  <mergeCells count="2">
    <mergeCell ref="E6:F6"/>
    <mergeCell ref="A7:B7"/>
  </mergeCells>
  <printOptions/>
  <pageMargins left="0.75" right="0.75" top="1" bottom="1" header="0.5" footer="0.5"/>
  <pageSetup fitToHeight="0" fitToWidth="1" horizontalDpi="300" verticalDpi="300" orientation="portrait" scale="89" r:id="rId1"/>
</worksheet>
</file>

<file path=xl/worksheets/sheet37.xml><?xml version="1.0" encoding="utf-8"?>
<worksheet xmlns="http://schemas.openxmlformats.org/spreadsheetml/2006/main" xmlns:r="http://schemas.openxmlformats.org/officeDocument/2006/relationships">
  <sheetPr>
    <tabColor rgb="FF00B0F0"/>
    <pageSetUpPr fitToPage="1"/>
  </sheetPr>
  <dimension ref="A1:G33"/>
  <sheetViews>
    <sheetView workbookViewId="0" topLeftCell="A1">
      <selection activeCell="F27" sqref="F27"/>
    </sheetView>
  </sheetViews>
  <sheetFormatPr defaultColWidth="9.33203125" defaultRowHeight="12.75"/>
  <cols>
    <col min="1" max="1" width="13.83203125" style="419" customWidth="1"/>
    <col min="2" max="2" width="52.66015625" style="419" customWidth="1"/>
    <col min="3" max="3" width="17.83203125" style="419" customWidth="1"/>
    <col min="4" max="4" width="8.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878</v>
      </c>
      <c r="C1" s="284"/>
      <c r="E1" s="419" t="s">
        <v>521</v>
      </c>
      <c r="F1" s="242" t="s">
        <v>612</v>
      </c>
    </row>
    <row r="2" spans="1:6" ht="12.75">
      <c r="A2" s="418"/>
      <c r="B2" s="463" t="s">
        <v>879</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G17</f>
        <v>1800</v>
      </c>
      <c r="F6" s="422"/>
      <c r="G6" s="424">
        <f>E6*D6</f>
        <v>1800</v>
      </c>
    </row>
    <row r="7" spans="1:7" ht="13.5" thickBot="1">
      <c r="A7" s="425"/>
      <c r="B7" s="426" t="s">
        <v>527</v>
      </c>
      <c r="C7" s="426"/>
      <c r="D7" s="426">
        <v>1</v>
      </c>
      <c r="E7" s="427">
        <f>G32</f>
        <v>2494</v>
      </c>
      <c r="F7" s="426"/>
      <c r="G7" s="428">
        <f>E7*D7</f>
        <v>2494</v>
      </c>
    </row>
    <row r="8" spans="1:7" ht="13.5" thickBot="1">
      <c r="A8" s="527"/>
      <c r="B8" s="394"/>
      <c r="C8" s="528" t="s">
        <v>163</v>
      </c>
      <c r="D8" s="394"/>
      <c r="E8" s="394"/>
      <c r="F8" s="394"/>
      <c r="G8" s="396">
        <f>SUM(G6:G7)</f>
        <v>4294</v>
      </c>
    </row>
    <row r="9" spans="1:7" ht="12.75">
      <c r="A9" s="420"/>
      <c r="G9" s="536"/>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944</v>
      </c>
      <c r="C13" s="389" t="s">
        <v>981</v>
      </c>
      <c r="D13" s="389"/>
      <c r="E13" s="390">
        <v>80</v>
      </c>
      <c r="F13" s="389">
        <v>10</v>
      </c>
      <c r="G13" s="446">
        <f>F13*E13</f>
        <v>800</v>
      </c>
    </row>
    <row r="14" spans="1:7" ht="12.75">
      <c r="A14" s="445"/>
      <c r="B14" s="389" t="s">
        <v>109</v>
      </c>
      <c r="C14" s="389" t="s">
        <v>981</v>
      </c>
      <c r="D14" s="389"/>
      <c r="E14" s="390">
        <v>35</v>
      </c>
      <c r="F14" s="389">
        <v>10</v>
      </c>
      <c r="G14" s="446">
        <f>F14*E14</f>
        <v>350</v>
      </c>
    </row>
    <row r="15" spans="1:7" ht="12.75">
      <c r="A15" s="445"/>
      <c r="B15" s="389" t="s">
        <v>109</v>
      </c>
      <c r="C15" s="389" t="s">
        <v>981</v>
      </c>
      <c r="D15" s="389"/>
      <c r="E15" s="390">
        <v>35</v>
      </c>
      <c r="F15" s="389">
        <v>10</v>
      </c>
      <c r="G15" s="446">
        <f>F15*E15</f>
        <v>350</v>
      </c>
    </row>
    <row r="16" spans="1:7" ht="13.5" thickBot="1">
      <c r="A16" s="449"/>
      <c r="B16" s="426" t="s">
        <v>654</v>
      </c>
      <c r="C16" s="426" t="s">
        <v>981</v>
      </c>
      <c r="D16" s="426"/>
      <c r="E16" s="478">
        <v>30</v>
      </c>
      <c r="F16" s="426">
        <v>10</v>
      </c>
      <c r="G16" s="446">
        <f>F16*E16</f>
        <v>300</v>
      </c>
    </row>
    <row r="17" spans="1:7" ht="13.5" thickBot="1">
      <c r="A17" s="392"/>
      <c r="B17" s="394"/>
      <c r="C17" s="393"/>
      <c r="D17" s="429" t="s">
        <v>342</v>
      </c>
      <c r="E17" s="395"/>
      <c r="F17" s="452" t="s">
        <v>564</v>
      </c>
      <c r="G17" s="453">
        <f>SUM(G13:G16)</f>
        <v>1800</v>
      </c>
    </row>
    <row r="18" spans="1:7" ht="12.75">
      <c r="A18" s="380"/>
      <c r="B18" s="380"/>
      <c r="C18" s="380"/>
      <c r="D18" s="380"/>
      <c r="E18" s="380"/>
      <c r="F18" s="380"/>
      <c r="G18" s="380"/>
    </row>
    <row r="19" spans="1:7" ht="12.75">
      <c r="A19" s="380" t="s">
        <v>525</v>
      </c>
      <c r="B19" s="380"/>
      <c r="C19" s="380"/>
      <c r="D19" s="380"/>
      <c r="E19" s="380"/>
      <c r="F19" s="380"/>
      <c r="G19" s="380"/>
    </row>
    <row r="20" spans="1:7" ht="13.5" thickBot="1">
      <c r="A20" s="380"/>
      <c r="B20" s="380"/>
      <c r="C20" s="380"/>
      <c r="D20" s="380"/>
      <c r="E20" s="380"/>
      <c r="F20" s="380"/>
      <c r="G20" s="380"/>
    </row>
    <row r="21" spans="1:7" ht="27" thickBot="1">
      <c r="A21" s="381" t="s">
        <v>526</v>
      </c>
      <c r="B21" s="382" t="s">
        <v>527</v>
      </c>
      <c r="C21" s="383" t="s">
        <v>528</v>
      </c>
      <c r="D21" s="384" t="s">
        <v>529</v>
      </c>
      <c r="E21" s="385" t="s">
        <v>530</v>
      </c>
      <c r="F21" s="43" t="s">
        <v>531</v>
      </c>
      <c r="G21" s="386" t="s">
        <v>532</v>
      </c>
    </row>
    <row r="22" spans="1:7" ht="15">
      <c r="A22" s="488" t="s">
        <v>939</v>
      </c>
      <c r="B22" s="388"/>
      <c r="C22" s="389"/>
      <c r="D22" s="389">
        <v>1</v>
      </c>
      <c r="E22" s="389"/>
      <c r="F22" s="490">
        <v>834</v>
      </c>
      <c r="G22" s="391">
        <f aca="true" t="shared" si="0" ref="G22:G29">D22*F22</f>
        <v>834</v>
      </c>
    </row>
    <row r="23" spans="1:7" ht="12.75">
      <c r="A23" s="387" t="s">
        <v>598</v>
      </c>
      <c r="B23" s="388"/>
      <c r="C23" s="389"/>
      <c r="D23" s="389">
        <v>1</v>
      </c>
      <c r="E23" s="389"/>
      <c r="F23" s="390">
        <v>255</v>
      </c>
      <c r="G23" s="391">
        <f t="shared" si="0"/>
        <v>255</v>
      </c>
    </row>
    <row r="24" spans="1:7" ht="12.75">
      <c r="A24" s="387" t="s">
        <v>1015</v>
      </c>
      <c r="B24" s="388"/>
      <c r="C24" s="389"/>
      <c r="D24" s="389">
        <v>10</v>
      </c>
      <c r="E24" s="389"/>
      <c r="F24" s="390">
        <v>78</v>
      </c>
      <c r="G24" s="391">
        <f t="shared" si="0"/>
        <v>780</v>
      </c>
    </row>
    <row r="25" spans="1:7" ht="12.75">
      <c r="A25" s="289" t="s">
        <v>115</v>
      </c>
      <c r="B25" s="388"/>
      <c r="C25" s="389"/>
      <c r="D25" s="389">
        <v>1</v>
      </c>
      <c r="E25" s="389"/>
      <c r="F25" s="390">
        <v>10</v>
      </c>
      <c r="G25" s="391">
        <f t="shared" si="0"/>
        <v>10</v>
      </c>
    </row>
    <row r="26" spans="1:7" ht="12.75">
      <c r="A26" s="387" t="s">
        <v>117</v>
      </c>
      <c r="B26" s="388"/>
      <c r="C26" s="389"/>
      <c r="D26" s="389">
        <v>1</v>
      </c>
      <c r="E26" s="389"/>
      <c r="F26" s="390">
        <v>125</v>
      </c>
      <c r="G26" s="391">
        <f t="shared" si="0"/>
        <v>125</v>
      </c>
    </row>
    <row r="27" spans="1:7" ht="12.75">
      <c r="A27" s="387" t="s">
        <v>110</v>
      </c>
      <c r="B27" s="388"/>
      <c r="C27" s="389"/>
      <c r="D27" s="389">
        <v>20</v>
      </c>
      <c r="E27" s="389"/>
      <c r="F27" s="390">
        <v>5</v>
      </c>
      <c r="G27" s="391">
        <f t="shared" si="0"/>
        <v>100</v>
      </c>
    </row>
    <row r="28" spans="1:7" ht="12.75">
      <c r="A28" s="387" t="s">
        <v>943</v>
      </c>
      <c r="B28" s="388"/>
      <c r="C28" s="389"/>
      <c r="D28" s="389">
        <v>1</v>
      </c>
      <c r="E28" s="389"/>
      <c r="F28" s="390">
        <v>105</v>
      </c>
      <c r="G28" s="391">
        <f t="shared" si="0"/>
        <v>105</v>
      </c>
    </row>
    <row r="29" spans="1:7" ht="12.75">
      <c r="A29" s="387" t="s">
        <v>107</v>
      </c>
      <c r="B29" s="388"/>
      <c r="C29" s="389"/>
      <c r="D29" s="389">
        <v>1</v>
      </c>
      <c r="E29" s="389"/>
      <c r="F29" s="29">
        <v>20</v>
      </c>
      <c r="G29" s="46">
        <f t="shared" si="0"/>
        <v>20</v>
      </c>
    </row>
    <row r="30" spans="1:7" ht="12.75">
      <c r="A30" s="387" t="s">
        <v>1038</v>
      </c>
      <c r="B30" s="388"/>
      <c r="C30" s="389"/>
      <c r="D30" s="389">
        <v>1</v>
      </c>
      <c r="E30" s="389"/>
      <c r="F30" s="29">
        <v>65</v>
      </c>
      <c r="G30" s="46">
        <f>D30*F30</f>
        <v>65</v>
      </c>
    </row>
    <row r="31" spans="1:7" ht="13.5" thickBot="1">
      <c r="A31" s="520" t="s">
        <v>108</v>
      </c>
      <c r="B31" s="242"/>
      <c r="C31" s="426"/>
      <c r="D31" s="426">
        <v>100</v>
      </c>
      <c r="E31" s="426"/>
      <c r="F31" s="390">
        <v>200</v>
      </c>
      <c r="G31" s="451">
        <f>F31</f>
        <v>200</v>
      </c>
    </row>
    <row r="32" spans="1:7" ht="13.5" thickBot="1">
      <c r="A32" s="392"/>
      <c r="B32" s="393"/>
      <c r="C32" s="394"/>
      <c r="D32" s="393"/>
      <c r="E32" s="429" t="s">
        <v>343</v>
      </c>
      <c r="F32" s="395"/>
      <c r="G32" s="396">
        <f>SUM(G22:G31)</f>
        <v>2494</v>
      </c>
    </row>
    <row r="33" ht="10.5" customHeight="1">
      <c r="A33" s="419" t="s">
        <v>999</v>
      </c>
    </row>
  </sheetData>
  <sheetProtection/>
  <printOptions/>
  <pageMargins left="0.75" right="0.75" top="1" bottom="1" header="0.5" footer="0.5"/>
  <pageSetup fitToHeight="1" fitToWidth="1" horizontalDpi="300" verticalDpi="300" orientation="portrait" scale="76" r:id="rId1"/>
</worksheet>
</file>

<file path=xl/worksheets/sheet38.xml><?xml version="1.0" encoding="utf-8"?>
<worksheet xmlns="http://schemas.openxmlformats.org/spreadsheetml/2006/main" xmlns:r="http://schemas.openxmlformats.org/officeDocument/2006/relationships">
  <sheetPr>
    <tabColor rgb="FF00B0F0"/>
    <pageSetUpPr fitToPage="1"/>
  </sheetPr>
  <dimension ref="A1:G28"/>
  <sheetViews>
    <sheetView workbookViewId="0" topLeftCell="A19">
      <selection activeCell="A25" sqref="A25"/>
    </sheetView>
  </sheetViews>
  <sheetFormatPr defaultColWidth="9.33203125" defaultRowHeight="12.75"/>
  <cols>
    <col min="1" max="1" width="13.83203125" style="419" customWidth="1"/>
    <col min="2" max="2" width="30.83203125" style="419" customWidth="1"/>
    <col min="3" max="3" width="17.83203125" style="419" customWidth="1"/>
    <col min="4" max="4" width="10.6601562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880</v>
      </c>
      <c r="C1" s="242"/>
      <c r="E1" s="419" t="s">
        <v>521</v>
      </c>
      <c r="F1" s="242" t="s">
        <v>613</v>
      </c>
    </row>
    <row r="2" spans="1:6" ht="12.75">
      <c r="A2" s="418"/>
      <c r="B2" s="463" t="s">
        <v>33</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G17</f>
        <v>1800</v>
      </c>
      <c r="F6" s="422"/>
      <c r="G6" s="424">
        <f>E6*D6</f>
        <v>1800</v>
      </c>
    </row>
    <row r="7" spans="1:7" ht="13.5" thickBot="1">
      <c r="A7" s="425"/>
      <c r="B7" s="426" t="s">
        <v>527</v>
      </c>
      <c r="C7" s="426"/>
      <c r="D7" s="426">
        <v>1</v>
      </c>
      <c r="E7" s="427">
        <f>G27</f>
        <v>1984</v>
      </c>
      <c r="F7" s="426"/>
      <c r="G7" s="428">
        <f>E7*D7</f>
        <v>1984</v>
      </c>
    </row>
    <row r="8" spans="1:7" ht="13.5" thickBot="1">
      <c r="A8" s="527"/>
      <c r="B8" s="394"/>
      <c r="C8" s="528" t="s">
        <v>164</v>
      </c>
      <c r="D8" s="394"/>
      <c r="E8" s="394"/>
      <c r="F8" s="394"/>
      <c r="G8" s="396">
        <f>SUM(G6:G7)</f>
        <v>3784</v>
      </c>
    </row>
    <row r="9" spans="1:7" ht="12.75">
      <c r="A9" s="434"/>
      <c r="B9" s="434"/>
      <c r="C9" s="530"/>
      <c r="D9" s="434"/>
      <c r="E9" s="434"/>
      <c r="F9" s="434"/>
      <c r="G9" s="536"/>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944</v>
      </c>
      <c r="C13" s="389" t="s">
        <v>981</v>
      </c>
      <c r="D13" s="389"/>
      <c r="E13" s="390">
        <v>80</v>
      </c>
      <c r="F13" s="389">
        <v>10</v>
      </c>
      <c r="G13" s="446">
        <f>F13*E13</f>
        <v>800</v>
      </c>
    </row>
    <row r="14" spans="1:7" ht="12.75">
      <c r="A14" s="445"/>
      <c r="B14" s="389" t="s">
        <v>109</v>
      </c>
      <c r="C14" s="389" t="s">
        <v>981</v>
      </c>
      <c r="D14" s="389"/>
      <c r="E14" s="390">
        <v>35</v>
      </c>
      <c r="F14" s="389">
        <v>10</v>
      </c>
      <c r="G14" s="446">
        <f>F14*E14</f>
        <v>350</v>
      </c>
    </row>
    <row r="15" spans="1:7" ht="12.75">
      <c r="A15" s="445"/>
      <c r="B15" s="389" t="s">
        <v>109</v>
      </c>
      <c r="C15" s="389" t="s">
        <v>981</v>
      </c>
      <c r="D15" s="389"/>
      <c r="E15" s="390">
        <v>35</v>
      </c>
      <c r="F15" s="389">
        <v>10</v>
      </c>
      <c r="G15" s="446">
        <f>F15*E15</f>
        <v>350</v>
      </c>
    </row>
    <row r="16" spans="1:7" ht="13.5" thickBot="1">
      <c r="A16" s="449"/>
      <c r="B16" s="426" t="s">
        <v>654</v>
      </c>
      <c r="C16" s="426" t="s">
        <v>981</v>
      </c>
      <c r="D16" s="426"/>
      <c r="E16" s="478">
        <v>30</v>
      </c>
      <c r="F16" s="426">
        <v>10</v>
      </c>
      <c r="G16" s="532">
        <f>F16*E16</f>
        <v>300</v>
      </c>
    </row>
    <row r="17" spans="1:7" ht="13.5" thickBot="1">
      <c r="A17" s="392"/>
      <c r="B17" s="394"/>
      <c r="C17" s="393"/>
      <c r="D17" s="429" t="s">
        <v>344</v>
      </c>
      <c r="E17" s="395"/>
      <c r="F17" s="452" t="s">
        <v>564</v>
      </c>
      <c r="G17" s="453">
        <f>SUM(G13:G16)</f>
        <v>1800</v>
      </c>
    </row>
    <row r="18" spans="1:7" ht="12.75">
      <c r="A18" s="380"/>
      <c r="B18" s="380"/>
      <c r="C18" s="380"/>
      <c r="D18" s="380"/>
      <c r="E18" s="380"/>
      <c r="F18" s="380"/>
      <c r="G18" s="380"/>
    </row>
    <row r="19" spans="1:7" ht="12.75">
      <c r="A19" s="380" t="s">
        <v>525</v>
      </c>
      <c r="B19" s="380"/>
      <c r="C19" s="380"/>
      <c r="D19" s="380"/>
      <c r="E19" s="380"/>
      <c r="F19" s="380"/>
      <c r="G19" s="380"/>
    </row>
    <row r="20" spans="1:7" ht="13.5" thickBot="1">
      <c r="A20" s="380"/>
      <c r="B20" s="380"/>
      <c r="C20" s="380"/>
      <c r="D20" s="380"/>
      <c r="E20" s="380"/>
      <c r="F20" s="380"/>
      <c r="G20" s="380"/>
    </row>
    <row r="21" spans="1:7" ht="27" thickBot="1">
      <c r="A21" s="381" t="s">
        <v>526</v>
      </c>
      <c r="B21" s="537" t="s">
        <v>527</v>
      </c>
      <c r="C21" s="384" t="s">
        <v>528</v>
      </c>
      <c r="D21" s="384" t="s">
        <v>529</v>
      </c>
      <c r="E21" s="385" t="s">
        <v>530</v>
      </c>
      <c r="F21" s="43" t="s">
        <v>531</v>
      </c>
      <c r="G21" s="386" t="s">
        <v>532</v>
      </c>
    </row>
    <row r="22" spans="1:7" ht="15">
      <c r="A22" s="488" t="s">
        <v>939</v>
      </c>
      <c r="B22" s="388"/>
      <c r="C22" s="389"/>
      <c r="D22" s="389">
        <v>1</v>
      </c>
      <c r="E22" s="389"/>
      <c r="F22" s="490">
        <v>834</v>
      </c>
      <c r="G22" s="391">
        <f>D22*F22</f>
        <v>834</v>
      </c>
    </row>
    <row r="23" spans="1:7" ht="12.75">
      <c r="A23" s="387" t="s">
        <v>598</v>
      </c>
      <c r="B23" s="388"/>
      <c r="C23" s="389"/>
      <c r="D23" s="389">
        <v>1</v>
      </c>
      <c r="E23" s="389"/>
      <c r="F23" s="390">
        <v>255</v>
      </c>
      <c r="G23" s="391">
        <f>D23*F23</f>
        <v>255</v>
      </c>
    </row>
    <row r="24" spans="1:7" ht="12.75">
      <c r="A24" s="387" t="s">
        <v>1015</v>
      </c>
      <c r="B24" s="388"/>
      <c r="C24" s="389"/>
      <c r="D24" s="389">
        <v>10</v>
      </c>
      <c r="E24" s="389"/>
      <c r="F24" s="390">
        <v>78</v>
      </c>
      <c r="G24" s="391">
        <f>D24*F24</f>
        <v>780</v>
      </c>
    </row>
    <row r="25" spans="1:7" ht="12.75">
      <c r="A25" s="289" t="s">
        <v>115</v>
      </c>
      <c r="B25" s="388"/>
      <c r="C25" s="389"/>
      <c r="D25" s="389">
        <v>1</v>
      </c>
      <c r="E25" s="389"/>
      <c r="F25" s="390">
        <v>10</v>
      </c>
      <c r="G25" s="391">
        <f>D25*F25</f>
        <v>10</v>
      </c>
    </row>
    <row r="26" spans="1:7" ht="13.5" thickBot="1">
      <c r="A26" s="387" t="s">
        <v>943</v>
      </c>
      <c r="B26" s="388"/>
      <c r="C26" s="389"/>
      <c r="D26" s="389">
        <v>1</v>
      </c>
      <c r="E26" s="389"/>
      <c r="F26" s="390">
        <v>105</v>
      </c>
      <c r="G26" s="391">
        <f>D26*F26</f>
        <v>105</v>
      </c>
    </row>
    <row r="27" spans="1:7" ht="13.5" thickBot="1">
      <c r="A27" s="392"/>
      <c r="B27" s="393"/>
      <c r="C27" s="394"/>
      <c r="D27" s="393"/>
      <c r="E27" s="429" t="s">
        <v>345</v>
      </c>
      <c r="F27" s="395"/>
      <c r="G27" s="396">
        <f>SUM(G22:G26)</f>
        <v>1984</v>
      </c>
    </row>
    <row r="28" ht="12.75">
      <c r="A28" s="419" t="s">
        <v>999</v>
      </c>
    </row>
  </sheetData>
  <sheetProtection/>
  <printOptions/>
  <pageMargins left="0.75" right="0.75" top="1" bottom="1" header="0.5" footer="0.5"/>
  <pageSetup fitToHeight="1" fitToWidth="1" horizontalDpi="300" verticalDpi="300" orientation="portrait" scale="89" r:id="rId1"/>
</worksheet>
</file>

<file path=xl/worksheets/sheet39.xml><?xml version="1.0" encoding="utf-8"?>
<worksheet xmlns="http://schemas.openxmlformats.org/spreadsheetml/2006/main" xmlns:r="http://schemas.openxmlformats.org/officeDocument/2006/relationships">
  <sheetPr>
    <tabColor rgb="FF00B0F0"/>
    <pageSetUpPr fitToPage="1"/>
  </sheetPr>
  <dimension ref="A1:H12"/>
  <sheetViews>
    <sheetView workbookViewId="0" topLeftCell="A1">
      <selection activeCell="D14" sqref="D14:D15"/>
    </sheetView>
  </sheetViews>
  <sheetFormatPr defaultColWidth="9.33203125" defaultRowHeight="12.75"/>
  <cols>
    <col min="1" max="1" width="13.83203125" style="419" customWidth="1"/>
    <col min="2" max="2" width="30.83203125" style="419" customWidth="1"/>
    <col min="3" max="3" width="17.83203125" style="419" customWidth="1"/>
    <col min="4" max="4" width="20.83203125" style="419" customWidth="1"/>
    <col min="5" max="16384" width="9.33203125" style="419" customWidth="1"/>
  </cols>
  <sheetData>
    <row r="1" spans="1:7" ht="13.5" thickBot="1">
      <c r="A1" s="418" t="s">
        <v>520</v>
      </c>
      <c r="B1" s="242" t="s">
        <v>610</v>
      </c>
      <c r="C1" s="242"/>
      <c r="D1" s="242"/>
      <c r="E1" s="419" t="s">
        <v>521</v>
      </c>
      <c r="G1" s="242" t="s">
        <v>753</v>
      </c>
    </row>
    <row r="2" spans="1:7" ht="12.75">
      <c r="A2" s="418"/>
      <c r="B2" s="523" t="s">
        <v>36</v>
      </c>
      <c r="G2" s="380"/>
    </row>
    <row r="3" ht="12.75">
      <c r="A3" s="420"/>
    </row>
    <row r="4" ht="12.75">
      <c r="A4" s="419" t="s">
        <v>527</v>
      </c>
    </row>
    <row r="5" ht="13.5" thickBot="1"/>
    <row r="6" spans="1:8" ht="12.75">
      <c r="A6" s="464"/>
      <c r="B6" s="465"/>
      <c r="C6" s="466"/>
      <c r="D6" s="458" t="s">
        <v>642</v>
      </c>
      <c r="E6" s="655" t="s">
        <v>660</v>
      </c>
      <c r="F6" s="656"/>
      <c r="G6" s="458" t="s">
        <v>665</v>
      </c>
      <c r="H6" s="467"/>
    </row>
    <row r="7" spans="1:8" ht="27" thickBot="1">
      <c r="A7" s="657" t="s">
        <v>586</v>
      </c>
      <c r="B7" s="658"/>
      <c r="C7" s="468" t="s">
        <v>528</v>
      </c>
      <c r="D7" s="81" t="s">
        <v>672</v>
      </c>
      <c r="E7" s="486" t="s">
        <v>217</v>
      </c>
      <c r="F7" s="470" t="s">
        <v>542</v>
      </c>
      <c r="G7" s="471" t="s">
        <v>691</v>
      </c>
      <c r="H7" s="472" t="s">
        <v>542</v>
      </c>
    </row>
    <row r="8" spans="1:8" ht="13.5" thickBot="1">
      <c r="A8" s="473" t="s">
        <v>128</v>
      </c>
      <c r="B8" s="474"/>
      <c r="C8" s="475" t="s">
        <v>543</v>
      </c>
      <c r="D8" s="475">
        <v>1</v>
      </c>
      <c r="E8" s="476"/>
      <c r="F8" s="476">
        <f>E8*D8</f>
        <v>0</v>
      </c>
      <c r="G8" s="475"/>
      <c r="H8" s="477"/>
    </row>
    <row r="10" ht="12.75">
      <c r="A10" t="s">
        <v>1036</v>
      </c>
    </row>
    <row r="12" ht="12.75">
      <c r="A12" t="s">
        <v>1039</v>
      </c>
    </row>
  </sheetData>
  <sheetProtection/>
  <mergeCells count="2">
    <mergeCell ref="E6:F6"/>
    <mergeCell ref="A7:B7"/>
  </mergeCells>
  <printOptions/>
  <pageMargins left="0.75" right="0.75" top="1" bottom="1" header="0.5" footer="0.5"/>
  <pageSetup fitToHeight="0" fitToWidth="1" horizontalDpi="300" verticalDpi="300" orientation="portrait" scale="82"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G16"/>
  <sheetViews>
    <sheetView workbookViewId="0" topLeftCell="A1">
      <selection activeCell="E8" sqref="E8"/>
    </sheetView>
  </sheetViews>
  <sheetFormatPr defaultColWidth="9.33203125" defaultRowHeight="12.75"/>
  <cols>
    <col min="1" max="1" width="13.83203125" style="419" customWidth="1"/>
    <col min="2" max="2" width="30.83203125" style="419" customWidth="1"/>
    <col min="3" max="3" width="17.83203125" style="419" customWidth="1"/>
    <col min="4" max="4" width="10" style="419" bestFit="1" customWidth="1"/>
    <col min="5" max="5" width="14.66015625" style="419" customWidth="1"/>
    <col min="6" max="6" width="11" style="419" customWidth="1"/>
    <col min="7" max="7" width="12.16015625" style="419" customWidth="1"/>
    <col min="8" max="16384" width="9.33203125" style="419" customWidth="1"/>
  </cols>
  <sheetData>
    <row r="1" spans="1:6" ht="13.5" thickBot="1">
      <c r="A1" s="418" t="s">
        <v>520</v>
      </c>
      <c r="B1" s="242" t="s">
        <v>584</v>
      </c>
      <c r="E1" s="419" t="s">
        <v>521</v>
      </c>
      <c r="F1" s="617" t="s">
        <v>589</v>
      </c>
    </row>
    <row r="2" spans="1:6" ht="12.75">
      <c r="A2" s="418"/>
      <c r="B2" s="380" t="s">
        <v>874</v>
      </c>
      <c r="F2" s="380"/>
    </row>
    <row r="3" ht="13.5" thickBot="1">
      <c r="A3" s="420"/>
    </row>
    <row r="4" spans="1:7" ht="12.75">
      <c r="A4" s="7" t="s">
        <v>560</v>
      </c>
      <c r="B4" s="8" t="s">
        <v>534</v>
      </c>
      <c r="C4" s="8" t="s">
        <v>528</v>
      </c>
      <c r="D4" s="8" t="s">
        <v>540</v>
      </c>
      <c r="E4" s="8" t="s">
        <v>561</v>
      </c>
      <c r="F4" s="9"/>
      <c r="G4" s="76" t="s">
        <v>562</v>
      </c>
    </row>
    <row r="5" spans="1:7" ht="13.5" thickBot="1">
      <c r="A5" s="13"/>
      <c r="B5" s="14"/>
      <c r="C5" s="14"/>
      <c r="D5" s="14" t="s">
        <v>640</v>
      </c>
      <c r="E5" s="14" t="s">
        <v>568</v>
      </c>
      <c r="F5" s="15"/>
      <c r="G5" s="78" t="s">
        <v>568</v>
      </c>
    </row>
    <row r="6" spans="1:7" ht="13.5" thickBot="1">
      <c r="A6" s="510"/>
      <c r="B6" s="511" t="s">
        <v>154</v>
      </c>
      <c r="C6" s="511"/>
      <c r="D6" s="511">
        <v>1</v>
      </c>
      <c r="E6" s="512">
        <v>96</v>
      </c>
      <c r="F6" s="242"/>
      <c r="G6" s="513">
        <f>E6*D6</f>
        <v>96</v>
      </c>
    </row>
    <row r="8" ht="12.75">
      <c r="A8" s="419" t="s">
        <v>539</v>
      </c>
    </row>
    <row r="9" ht="13.5" thickBot="1"/>
    <row r="10" spans="1:7" ht="39.75" thickBot="1">
      <c r="A10" s="480" t="s">
        <v>590</v>
      </c>
      <c r="B10" s="481"/>
      <c r="C10" s="482" t="s">
        <v>528</v>
      </c>
      <c r="D10" s="53" t="s">
        <v>565</v>
      </c>
      <c r="E10" s="483" t="s">
        <v>633</v>
      </c>
      <c r="F10" s="385" t="s">
        <v>541</v>
      </c>
      <c r="G10" s="484" t="s">
        <v>542</v>
      </c>
    </row>
    <row r="11" spans="1:7" ht="12.75">
      <c r="A11" s="488" t="s">
        <v>1018</v>
      </c>
      <c r="B11" s="489"/>
      <c r="C11" s="422" t="s">
        <v>543</v>
      </c>
      <c r="D11" s="422">
        <v>1</v>
      </c>
      <c r="E11" s="390">
        <v>96</v>
      </c>
      <c r="F11" s="422"/>
      <c r="G11" s="424">
        <f>E11*D11</f>
        <v>96</v>
      </c>
    </row>
    <row r="12" spans="1:7" ht="12.75">
      <c r="A12" s="387" t="s">
        <v>1019</v>
      </c>
      <c r="B12" s="388"/>
      <c r="C12" s="389"/>
      <c r="D12" s="389"/>
      <c r="E12" s="390">
        <v>86</v>
      </c>
      <c r="F12" s="389"/>
      <c r="G12" s="391">
        <f>E12*D12</f>
        <v>0</v>
      </c>
    </row>
    <row r="13" spans="1:7" ht="12.75">
      <c r="A13" s="387" t="s">
        <v>742</v>
      </c>
      <c r="B13" s="388"/>
      <c r="C13" s="389"/>
      <c r="D13" s="389"/>
      <c r="E13" s="390">
        <v>202</v>
      </c>
      <c r="F13" s="389"/>
      <c r="G13" s="391">
        <f>E13*D13</f>
        <v>0</v>
      </c>
    </row>
    <row r="14" spans="1:7" ht="12.75">
      <c r="A14" s="387" t="s">
        <v>823</v>
      </c>
      <c r="B14" s="388"/>
      <c r="C14" s="389"/>
      <c r="D14" s="389"/>
      <c r="E14" s="390">
        <v>110</v>
      </c>
      <c r="F14" s="389"/>
      <c r="G14" s="391">
        <f>E14*D14</f>
        <v>0</v>
      </c>
    </row>
    <row r="15" spans="1:7" ht="12.75">
      <c r="A15" s="387" t="s">
        <v>741</v>
      </c>
      <c r="B15" s="519"/>
      <c r="C15" s="389"/>
      <c r="D15" s="389"/>
      <c r="E15" s="390">
        <v>479</v>
      </c>
      <c r="F15" s="389"/>
      <c r="G15" s="603">
        <f>E15*D15</f>
        <v>0</v>
      </c>
    </row>
    <row r="16" spans="1:7" ht="13.5" thickBot="1">
      <c r="A16" s="514" t="s">
        <v>591</v>
      </c>
      <c r="B16" s="426"/>
      <c r="C16" s="426"/>
      <c r="D16" s="426"/>
      <c r="E16" s="390">
        <v>85</v>
      </c>
      <c r="F16" s="426"/>
      <c r="G16" s="451"/>
    </row>
  </sheetData>
  <sheetProtection/>
  <printOptions/>
  <pageMargins left="0.75" right="0.75" top="1" bottom="1" header="0.5" footer="0.5"/>
  <pageSetup fitToHeight="0" fitToWidth="1" horizontalDpi="300" verticalDpi="300" orientation="portrait" scale="90" r:id="rId1"/>
</worksheet>
</file>

<file path=xl/worksheets/sheet40.xml><?xml version="1.0" encoding="utf-8"?>
<worksheet xmlns="http://schemas.openxmlformats.org/spreadsheetml/2006/main" xmlns:r="http://schemas.openxmlformats.org/officeDocument/2006/relationships">
  <sheetPr>
    <tabColor theme="0"/>
    <pageSetUpPr fitToPage="1"/>
  </sheetPr>
  <dimension ref="A1:H8"/>
  <sheetViews>
    <sheetView workbookViewId="0" topLeftCell="A1">
      <selection activeCell="A30" sqref="A30:IV30"/>
    </sheetView>
  </sheetViews>
  <sheetFormatPr defaultColWidth="9.33203125" defaultRowHeight="12.75"/>
  <cols>
    <col min="1" max="1" width="13.83203125" style="419" customWidth="1"/>
    <col min="2" max="2" width="30.83203125" style="419" customWidth="1"/>
    <col min="3" max="3" width="17.83203125" style="419" customWidth="1"/>
    <col min="4" max="4" width="10.66015625" style="419" customWidth="1"/>
    <col min="5" max="5" width="8.33203125" style="419" customWidth="1"/>
    <col min="6" max="6" width="9.16015625" style="419" customWidth="1"/>
    <col min="7" max="7" width="11" style="419" customWidth="1"/>
    <col min="8" max="8" width="12.16015625" style="419" customWidth="1"/>
    <col min="9" max="16384" width="9.33203125" style="419" customWidth="1"/>
  </cols>
  <sheetData>
    <row r="1" spans="1:7" ht="13.5" thickBot="1">
      <c r="A1" s="418" t="s">
        <v>520</v>
      </c>
      <c r="B1" s="242" t="s">
        <v>610</v>
      </c>
      <c r="C1" s="242"/>
      <c r="D1" s="242"/>
      <c r="E1" s="419" t="s">
        <v>521</v>
      </c>
      <c r="G1" s="242" t="s">
        <v>690</v>
      </c>
    </row>
    <row r="2" spans="1:7" ht="12.75">
      <c r="A2" s="418"/>
      <c r="B2" s="463" t="s">
        <v>147</v>
      </c>
      <c r="G2" s="380"/>
    </row>
    <row r="3" ht="12.75">
      <c r="A3" s="420"/>
    </row>
    <row r="4" ht="12.75">
      <c r="A4" s="419" t="s">
        <v>527</v>
      </c>
    </row>
    <row r="5" ht="13.5" thickBot="1"/>
    <row r="6" spans="1:8" ht="12.75">
      <c r="A6" s="464"/>
      <c r="B6" s="465"/>
      <c r="C6" s="466"/>
      <c r="D6" s="458" t="s">
        <v>642</v>
      </c>
      <c r="E6" s="655" t="s">
        <v>660</v>
      </c>
      <c r="F6" s="656"/>
      <c r="G6" s="458" t="s">
        <v>665</v>
      </c>
      <c r="H6" s="467"/>
    </row>
    <row r="7" spans="1:8" ht="12.75" customHeight="1" thickBot="1">
      <c r="A7" s="657" t="s">
        <v>586</v>
      </c>
      <c r="B7" s="658"/>
      <c r="C7" s="468" t="s">
        <v>528</v>
      </c>
      <c r="D7" s="81" t="s">
        <v>871</v>
      </c>
      <c r="E7" s="486" t="s">
        <v>221</v>
      </c>
      <c r="F7" s="470" t="s">
        <v>542</v>
      </c>
      <c r="G7" s="471" t="s">
        <v>691</v>
      </c>
      <c r="H7" s="472" t="s">
        <v>542</v>
      </c>
    </row>
    <row r="8" spans="1:8" ht="13.5" thickBot="1">
      <c r="A8" s="473" t="s">
        <v>692</v>
      </c>
      <c r="B8" s="474"/>
      <c r="C8" s="475" t="s">
        <v>543</v>
      </c>
      <c r="D8" s="475">
        <v>1</v>
      </c>
      <c r="E8" s="476">
        <v>2.32</v>
      </c>
      <c r="F8" s="476">
        <f>E8*D8</f>
        <v>2.32</v>
      </c>
      <c r="G8" s="475"/>
      <c r="H8" s="477"/>
    </row>
  </sheetData>
  <sheetProtection/>
  <mergeCells count="2">
    <mergeCell ref="E6:F6"/>
    <mergeCell ref="A7:B7"/>
  </mergeCells>
  <printOptions/>
  <pageMargins left="0.75" right="0.75" top="1" bottom="1" header="0.5" footer="0.5"/>
  <pageSetup fitToHeight="0" fitToWidth="1" horizontalDpi="300" verticalDpi="300" orientation="portrait" scale="87" r:id="rId1"/>
</worksheet>
</file>

<file path=xl/worksheets/sheet41.xml><?xml version="1.0" encoding="utf-8"?>
<worksheet xmlns="http://schemas.openxmlformats.org/spreadsheetml/2006/main" xmlns:r="http://schemas.openxmlformats.org/officeDocument/2006/relationships">
  <sheetPr>
    <tabColor theme="0"/>
    <pageSetUpPr fitToPage="1"/>
  </sheetPr>
  <dimension ref="A1:H8"/>
  <sheetViews>
    <sheetView workbookViewId="0" topLeftCell="A1">
      <selection activeCell="E26" sqref="E26"/>
    </sheetView>
  </sheetViews>
  <sheetFormatPr defaultColWidth="9.33203125" defaultRowHeight="12.75"/>
  <cols>
    <col min="1" max="1" width="13.83203125" style="419" customWidth="1"/>
    <col min="2" max="2" width="30.83203125" style="419" customWidth="1"/>
    <col min="3" max="3" width="17.83203125" style="419" customWidth="1"/>
    <col min="4" max="4" width="10.66015625" style="419" customWidth="1"/>
    <col min="5" max="5" width="8.33203125" style="419" customWidth="1"/>
    <col min="6" max="6" width="9.16015625" style="419" customWidth="1"/>
    <col min="7" max="7" width="11" style="419" customWidth="1"/>
    <col min="8" max="8" width="12.16015625" style="419" customWidth="1"/>
    <col min="9" max="16384" width="9.33203125" style="419" customWidth="1"/>
  </cols>
  <sheetData>
    <row r="1" spans="1:7" ht="13.5" thickBot="1">
      <c r="A1" s="418" t="s">
        <v>520</v>
      </c>
      <c r="B1" s="242" t="s">
        <v>610</v>
      </c>
      <c r="C1" s="242"/>
      <c r="D1" s="242"/>
      <c r="E1" s="419" t="s">
        <v>521</v>
      </c>
      <c r="G1" s="242" t="s">
        <v>649</v>
      </c>
    </row>
    <row r="2" spans="1:7" ht="12.75">
      <c r="A2" s="418"/>
      <c r="B2" s="463" t="s">
        <v>148</v>
      </c>
      <c r="G2" s="380"/>
    </row>
    <row r="3" ht="12.75">
      <c r="A3" s="420"/>
    </row>
    <row r="4" ht="12.75">
      <c r="A4" s="419" t="s">
        <v>527</v>
      </c>
    </row>
    <row r="5" ht="13.5" thickBot="1"/>
    <row r="6" spans="1:8" ht="12.75">
      <c r="A6" s="464"/>
      <c r="B6" s="465"/>
      <c r="C6" s="466"/>
      <c r="D6" s="458" t="s">
        <v>642</v>
      </c>
      <c r="E6" s="655" t="s">
        <v>660</v>
      </c>
      <c r="F6" s="656"/>
      <c r="G6" s="458" t="s">
        <v>665</v>
      </c>
      <c r="H6" s="467"/>
    </row>
    <row r="7" spans="1:8" ht="12.75" customHeight="1" thickBot="1">
      <c r="A7" s="657" t="s">
        <v>586</v>
      </c>
      <c r="B7" s="658"/>
      <c r="C7" s="468" t="s">
        <v>528</v>
      </c>
      <c r="D7" s="81" t="s">
        <v>871</v>
      </c>
      <c r="E7" s="486" t="s">
        <v>221</v>
      </c>
      <c r="F7" s="470" t="s">
        <v>542</v>
      </c>
      <c r="G7" s="471" t="s">
        <v>691</v>
      </c>
      <c r="H7" s="472" t="s">
        <v>542</v>
      </c>
    </row>
    <row r="8" spans="1:8" ht="13.5" customHeight="1" thickBot="1">
      <c r="A8" s="473" t="s">
        <v>693</v>
      </c>
      <c r="B8" s="474"/>
      <c r="C8" s="475"/>
      <c r="D8" s="475">
        <v>1</v>
      </c>
      <c r="E8" s="476">
        <v>3.75</v>
      </c>
      <c r="F8" s="476">
        <f>E8*D8</f>
        <v>3.75</v>
      </c>
      <c r="G8" s="475"/>
      <c r="H8" s="477"/>
    </row>
  </sheetData>
  <sheetProtection/>
  <mergeCells count="2">
    <mergeCell ref="E6:F6"/>
    <mergeCell ref="A7:B7"/>
  </mergeCells>
  <printOptions/>
  <pageMargins left="0.75" right="0.75" top="1" bottom="1" header="0.5" footer="0.5"/>
  <pageSetup fitToHeight="0" fitToWidth="1" horizontalDpi="600" verticalDpi="600" orientation="portrait" scale="87" r:id="rId1"/>
</worksheet>
</file>

<file path=xl/worksheets/sheet42.xml><?xml version="1.0" encoding="utf-8"?>
<worksheet xmlns="http://schemas.openxmlformats.org/spreadsheetml/2006/main" xmlns:r="http://schemas.openxmlformats.org/officeDocument/2006/relationships">
  <sheetPr>
    <tabColor rgb="FF00B0F0"/>
    <pageSetUpPr fitToPage="1"/>
  </sheetPr>
  <dimension ref="A1:G22"/>
  <sheetViews>
    <sheetView workbookViewId="0" topLeftCell="A13">
      <selection activeCell="G8" sqref="G7:G8"/>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66015625" style="419" customWidth="1"/>
    <col min="6" max="6" width="11" style="419" customWidth="1"/>
    <col min="7" max="7" width="12.16015625" style="419" customWidth="1"/>
    <col min="8" max="16384" width="9.33203125" style="419" customWidth="1"/>
  </cols>
  <sheetData>
    <row r="1" spans="1:6" ht="13.5" thickBot="1">
      <c r="A1" s="418" t="s">
        <v>520</v>
      </c>
      <c r="B1" s="242" t="s">
        <v>610</v>
      </c>
      <c r="C1" s="242"/>
      <c r="D1" s="242"/>
      <c r="E1" s="419" t="s">
        <v>521</v>
      </c>
      <c r="F1" s="242" t="s">
        <v>146</v>
      </c>
    </row>
    <row r="2" spans="1:6" ht="12.75">
      <c r="A2" s="418"/>
      <c r="B2" s="380" t="s">
        <v>37</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90</v>
      </c>
      <c r="F6" s="422"/>
      <c r="G6" s="424">
        <f>E6*D6</f>
        <v>90</v>
      </c>
    </row>
    <row r="7" spans="1:7" ht="13.5" thickBot="1">
      <c r="A7" s="533"/>
      <c r="B7" s="389" t="s">
        <v>527</v>
      </c>
      <c r="C7" s="389"/>
      <c r="D7" s="389">
        <v>1</v>
      </c>
      <c r="E7" s="534">
        <f>G22</f>
        <v>170</v>
      </c>
      <c r="F7" s="389"/>
      <c r="G7" s="111">
        <f>G22</f>
        <v>170</v>
      </c>
    </row>
    <row r="8" spans="1:7" ht="13.5" thickBot="1">
      <c r="A8" s="527"/>
      <c r="B8" s="394"/>
      <c r="C8" s="528" t="s">
        <v>165</v>
      </c>
      <c r="D8" s="394"/>
      <c r="E8" s="394"/>
      <c r="F8" s="394"/>
      <c r="G8" s="100">
        <f>SUM(G6:G7)</f>
        <v>260</v>
      </c>
    </row>
    <row r="9" spans="1:7" ht="12.75">
      <c r="A9" s="434"/>
      <c r="B9" s="434"/>
      <c r="C9" s="530"/>
      <c r="D9" s="434"/>
      <c r="E9" s="434"/>
      <c r="F9" s="434"/>
      <c r="G9" s="536"/>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563</v>
      </c>
      <c r="C13" s="389" t="s">
        <v>981</v>
      </c>
      <c r="D13" s="389"/>
      <c r="E13" s="390">
        <v>45</v>
      </c>
      <c r="F13" s="389">
        <v>2</v>
      </c>
      <c r="G13" s="446">
        <f>F13*E13</f>
        <v>90</v>
      </c>
    </row>
    <row r="14" spans="1:7" ht="13.5" thickBot="1">
      <c r="A14" s="392"/>
      <c r="B14" s="394"/>
      <c r="C14" s="393"/>
      <c r="D14" s="429" t="s">
        <v>346</v>
      </c>
      <c r="E14" s="395"/>
      <c r="F14" s="452" t="s">
        <v>564</v>
      </c>
      <c r="G14" s="453">
        <f>SUM(G13:G13)</f>
        <v>90</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27" thickBot="1">
      <c r="A18" s="381" t="s">
        <v>526</v>
      </c>
      <c r="B18" s="382" t="s">
        <v>527</v>
      </c>
      <c r="C18" s="383" t="s">
        <v>528</v>
      </c>
      <c r="D18" s="384" t="s">
        <v>529</v>
      </c>
      <c r="E18" s="385" t="s">
        <v>530</v>
      </c>
      <c r="F18" s="43" t="s">
        <v>531</v>
      </c>
      <c r="G18" s="386" t="s">
        <v>532</v>
      </c>
    </row>
    <row r="19" spans="1:7" ht="12.75">
      <c r="A19" s="387" t="s">
        <v>752</v>
      </c>
      <c r="B19" s="388"/>
      <c r="C19" s="389"/>
      <c r="D19" s="389">
        <v>1</v>
      </c>
      <c r="E19" s="389"/>
      <c r="F19" s="29">
        <v>10</v>
      </c>
      <c r="G19" s="46">
        <f>D19*F19</f>
        <v>10</v>
      </c>
    </row>
    <row r="20" spans="1:7" ht="12.75">
      <c r="A20" s="387" t="s">
        <v>114</v>
      </c>
      <c r="B20" s="388"/>
      <c r="C20" s="389"/>
      <c r="D20" s="389">
        <v>1</v>
      </c>
      <c r="E20" s="389"/>
      <c r="F20" s="390">
        <v>60</v>
      </c>
      <c r="G20" s="391">
        <f>D20*F20</f>
        <v>60</v>
      </c>
    </row>
    <row r="21" spans="1:7" ht="13.5" thickBot="1">
      <c r="A21" s="387" t="s">
        <v>110</v>
      </c>
      <c r="B21" s="388"/>
      <c r="C21" s="389"/>
      <c r="D21" s="389">
        <v>20</v>
      </c>
      <c r="E21" s="389"/>
      <c r="F21" s="390">
        <v>5</v>
      </c>
      <c r="G21" s="391">
        <f>D21*F21</f>
        <v>100</v>
      </c>
    </row>
    <row r="22" spans="1:7" ht="13.5" thickBot="1">
      <c r="A22" s="392"/>
      <c r="B22" s="393"/>
      <c r="C22" s="394"/>
      <c r="D22" s="393"/>
      <c r="E22" s="429" t="s">
        <v>347</v>
      </c>
      <c r="F22" s="395"/>
      <c r="G22" s="396">
        <f>SUM(G19:G21)</f>
        <v>170</v>
      </c>
    </row>
  </sheetData>
  <sheetProtection/>
  <printOptions/>
  <pageMargins left="0.75" right="0.75" top="1" bottom="1" header="0.5" footer="0.5"/>
  <pageSetup fitToHeight="0" fitToWidth="1" horizontalDpi="300" verticalDpi="300" orientation="portrait" scale="91" r:id="rId1"/>
</worksheet>
</file>

<file path=xl/worksheets/sheet43.xml><?xml version="1.0" encoding="utf-8"?>
<worksheet xmlns="http://schemas.openxmlformats.org/spreadsheetml/2006/main" xmlns:r="http://schemas.openxmlformats.org/officeDocument/2006/relationships">
  <sheetPr>
    <tabColor rgb="FF00B0F0"/>
    <pageSetUpPr fitToPage="1"/>
  </sheetPr>
  <dimension ref="A1:G31"/>
  <sheetViews>
    <sheetView workbookViewId="0" topLeftCell="A1">
      <selection activeCell="F27" sqref="F27"/>
    </sheetView>
  </sheetViews>
  <sheetFormatPr defaultColWidth="9.33203125" defaultRowHeight="12.75"/>
  <cols>
    <col min="1" max="1" width="13.83203125" style="419" customWidth="1"/>
    <col min="2" max="2" width="37" style="419" customWidth="1"/>
    <col min="3" max="3" width="17.83203125" style="419" customWidth="1"/>
    <col min="4" max="4" width="8.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610</v>
      </c>
      <c r="C1" s="242"/>
      <c r="D1" s="242"/>
      <c r="E1" s="419" t="s">
        <v>521</v>
      </c>
      <c r="F1" s="242" t="s">
        <v>405</v>
      </c>
    </row>
    <row r="2" spans="1:6" ht="12.75">
      <c r="A2" s="418"/>
      <c r="B2" s="380" t="s">
        <v>394</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G17</f>
        <v>1800</v>
      </c>
      <c r="F6" s="422"/>
      <c r="G6" s="424">
        <f>E6*D6</f>
        <v>1800</v>
      </c>
    </row>
    <row r="7" spans="1:7" ht="13.5" thickBot="1">
      <c r="A7" s="425"/>
      <c r="B7" s="426" t="s">
        <v>527</v>
      </c>
      <c r="C7" s="426"/>
      <c r="D7" s="426">
        <v>1</v>
      </c>
      <c r="E7" s="427">
        <f>G30</f>
        <v>3009</v>
      </c>
      <c r="F7" s="426"/>
      <c r="G7" s="428">
        <f>E7*D7</f>
        <v>3009</v>
      </c>
    </row>
    <row r="8" spans="1:7" ht="13.5" thickBot="1">
      <c r="A8" s="527"/>
      <c r="B8" s="394"/>
      <c r="C8" s="528" t="s">
        <v>406</v>
      </c>
      <c r="D8" s="394"/>
      <c r="E8" s="394"/>
      <c r="F8" s="394"/>
      <c r="G8" s="396">
        <f>G6+G7</f>
        <v>4809</v>
      </c>
    </row>
    <row r="9" spans="1:7" ht="12.75">
      <c r="A9" s="434"/>
      <c r="B9" s="434"/>
      <c r="C9" s="530"/>
      <c r="D9" s="434"/>
      <c r="E9" s="434"/>
      <c r="F9" s="434"/>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944</v>
      </c>
      <c r="C13" s="389" t="s">
        <v>981</v>
      </c>
      <c r="D13" s="389"/>
      <c r="E13" s="390">
        <v>80</v>
      </c>
      <c r="F13" s="389">
        <v>10</v>
      </c>
      <c r="G13" s="446">
        <f>F13*E13</f>
        <v>800</v>
      </c>
    </row>
    <row r="14" spans="1:7" ht="12.75">
      <c r="A14" s="445"/>
      <c r="B14" s="389" t="s">
        <v>109</v>
      </c>
      <c r="C14" s="389" t="s">
        <v>981</v>
      </c>
      <c r="D14" s="389"/>
      <c r="E14" s="390">
        <v>35</v>
      </c>
      <c r="F14" s="389">
        <v>10</v>
      </c>
      <c r="G14" s="446">
        <f>F14*E14</f>
        <v>350</v>
      </c>
    </row>
    <row r="15" spans="1:7" ht="12.75">
      <c r="A15" s="445"/>
      <c r="B15" s="389" t="s">
        <v>109</v>
      </c>
      <c r="C15" s="389" t="s">
        <v>981</v>
      </c>
      <c r="D15" s="389"/>
      <c r="E15" s="390">
        <v>35</v>
      </c>
      <c r="F15" s="389">
        <v>10</v>
      </c>
      <c r="G15" s="446">
        <f>F15*E15</f>
        <v>350</v>
      </c>
    </row>
    <row r="16" spans="1:7" ht="13.5" thickBot="1">
      <c r="A16" s="449"/>
      <c r="B16" s="426" t="s">
        <v>654</v>
      </c>
      <c r="C16" s="426" t="s">
        <v>981</v>
      </c>
      <c r="D16" s="426"/>
      <c r="E16" s="478">
        <v>30</v>
      </c>
      <c r="F16" s="426">
        <v>10</v>
      </c>
      <c r="G16" s="532">
        <f>F16*E16</f>
        <v>300</v>
      </c>
    </row>
    <row r="17" spans="1:7" ht="13.5" thickBot="1">
      <c r="A17" s="392"/>
      <c r="B17" s="394"/>
      <c r="C17" s="393"/>
      <c r="D17" s="429" t="s">
        <v>407</v>
      </c>
      <c r="E17" s="395"/>
      <c r="F17" s="452" t="s">
        <v>564</v>
      </c>
      <c r="G17" s="453">
        <f>SUM(G13:G16)</f>
        <v>1800</v>
      </c>
    </row>
    <row r="18" spans="1:7" ht="12.75">
      <c r="A18" s="380"/>
      <c r="B18" s="380"/>
      <c r="C18" s="380"/>
      <c r="D18" s="380"/>
      <c r="E18" s="380"/>
      <c r="F18" s="380"/>
      <c r="G18" s="380"/>
    </row>
    <row r="19" spans="1:7" ht="12.75">
      <c r="A19" s="380" t="s">
        <v>525</v>
      </c>
      <c r="B19" s="380"/>
      <c r="C19" s="380"/>
      <c r="D19" s="380"/>
      <c r="E19" s="380"/>
      <c r="F19" s="380"/>
      <c r="G19" s="380"/>
    </row>
    <row r="20" spans="1:7" ht="13.5" thickBot="1">
      <c r="A20" s="380"/>
      <c r="B20" s="380"/>
      <c r="C20" s="380"/>
      <c r="D20" s="380"/>
      <c r="E20" s="380"/>
      <c r="F20" s="380"/>
      <c r="G20" s="380"/>
    </row>
    <row r="21" spans="1:7" ht="27" thickBot="1">
      <c r="A21" s="381" t="s">
        <v>526</v>
      </c>
      <c r="B21" s="382" t="s">
        <v>527</v>
      </c>
      <c r="C21" s="383" t="s">
        <v>528</v>
      </c>
      <c r="D21" s="384" t="s">
        <v>529</v>
      </c>
      <c r="E21" s="385" t="s">
        <v>530</v>
      </c>
      <c r="F21" s="43" t="s">
        <v>531</v>
      </c>
      <c r="G21" s="386" t="s">
        <v>532</v>
      </c>
    </row>
    <row r="22" spans="1:7" ht="15">
      <c r="A22" s="488" t="s">
        <v>939</v>
      </c>
      <c r="B22" s="388"/>
      <c r="C22" s="389"/>
      <c r="D22" s="389">
        <v>1</v>
      </c>
      <c r="E22" s="389"/>
      <c r="F22" s="490">
        <v>834</v>
      </c>
      <c r="G22" s="391">
        <f aca="true" t="shared" si="0" ref="G22:G29">D22*F22</f>
        <v>834</v>
      </c>
    </row>
    <row r="23" spans="1:7" ht="12.75">
      <c r="A23" s="387" t="s">
        <v>598</v>
      </c>
      <c r="B23" s="388"/>
      <c r="C23" s="389"/>
      <c r="D23" s="389">
        <v>1</v>
      </c>
      <c r="E23" s="389"/>
      <c r="F23" s="390">
        <v>255</v>
      </c>
      <c r="G23" s="391">
        <f t="shared" si="0"/>
        <v>255</v>
      </c>
    </row>
    <row r="24" spans="1:7" ht="12.75">
      <c r="A24" s="387" t="s">
        <v>1012</v>
      </c>
      <c r="B24" s="388"/>
      <c r="C24" s="389"/>
      <c r="D24" s="389">
        <v>20</v>
      </c>
      <c r="E24" s="389"/>
      <c r="F24" s="390">
        <v>78</v>
      </c>
      <c r="G24" s="391">
        <f t="shared" si="0"/>
        <v>1560</v>
      </c>
    </row>
    <row r="25" spans="1:7" ht="12.75">
      <c r="A25" s="286" t="s">
        <v>115</v>
      </c>
      <c r="B25" s="388"/>
      <c r="C25" s="389"/>
      <c r="D25" s="389">
        <v>1</v>
      </c>
      <c r="E25" s="389"/>
      <c r="F25" s="390">
        <v>10</v>
      </c>
      <c r="G25" s="391">
        <f t="shared" si="0"/>
        <v>10</v>
      </c>
    </row>
    <row r="26" spans="1:7" ht="12.75">
      <c r="A26" s="387" t="s">
        <v>117</v>
      </c>
      <c r="B26" s="388"/>
      <c r="C26" s="389"/>
      <c r="D26" s="389">
        <v>1</v>
      </c>
      <c r="E26" s="389"/>
      <c r="F26" s="390">
        <v>125</v>
      </c>
      <c r="G26" s="391">
        <f t="shared" si="0"/>
        <v>125</v>
      </c>
    </row>
    <row r="27" spans="1:7" ht="12.75">
      <c r="A27" s="387" t="s">
        <v>110</v>
      </c>
      <c r="B27" s="388"/>
      <c r="C27" s="389"/>
      <c r="D27" s="389">
        <v>20</v>
      </c>
      <c r="E27" s="389"/>
      <c r="F27" s="390">
        <v>5</v>
      </c>
      <c r="G27" s="391">
        <f t="shared" si="0"/>
        <v>100</v>
      </c>
    </row>
    <row r="28" spans="1:7" ht="12.75">
      <c r="A28" s="387" t="s">
        <v>943</v>
      </c>
      <c r="B28" s="388"/>
      <c r="C28" s="389"/>
      <c r="D28" s="389">
        <v>1</v>
      </c>
      <c r="E28" s="389"/>
      <c r="F28" s="390">
        <v>105</v>
      </c>
      <c r="G28" s="391">
        <f t="shared" si="0"/>
        <v>105</v>
      </c>
    </row>
    <row r="29" spans="1:7" ht="13.5" thickBot="1">
      <c r="A29" s="387" t="s">
        <v>533</v>
      </c>
      <c r="B29" s="388"/>
      <c r="C29" s="389"/>
      <c r="D29" s="389">
        <v>1</v>
      </c>
      <c r="E29" s="389"/>
      <c r="F29" s="390">
        <v>20</v>
      </c>
      <c r="G29" s="391">
        <f t="shared" si="0"/>
        <v>20</v>
      </c>
    </row>
    <row r="30" spans="1:7" ht="13.5" thickBot="1">
      <c r="A30" s="392"/>
      <c r="B30" s="393"/>
      <c r="C30" s="394"/>
      <c r="D30" s="393"/>
      <c r="E30" s="429" t="s">
        <v>408</v>
      </c>
      <c r="F30" s="395"/>
      <c r="G30" s="396">
        <f>SUM(G22:G29)</f>
        <v>3009</v>
      </c>
    </row>
    <row r="31" ht="12.75">
      <c r="A31" s="419" t="s">
        <v>999</v>
      </c>
    </row>
  </sheetData>
  <sheetProtection/>
  <printOptions/>
  <pageMargins left="0.75" right="0.75" top="1" bottom="1" header="0.5" footer="0.5"/>
  <pageSetup fitToHeight="1" fitToWidth="1" horizontalDpi="600" verticalDpi="600" orientation="portrait" scale="86" r:id="rId1"/>
</worksheet>
</file>

<file path=xl/worksheets/sheet44.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3">
      <selection activeCell="E20" sqref="E2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4.5" style="419" customWidth="1"/>
    <col min="6" max="6" width="11" style="419" customWidth="1"/>
    <col min="7" max="7" width="12.16015625" style="419" customWidth="1"/>
    <col min="8" max="16384" width="9.33203125" style="419" customWidth="1"/>
  </cols>
  <sheetData>
    <row r="1" spans="1:6" ht="13.5" thickBot="1">
      <c r="A1" s="418" t="s">
        <v>520</v>
      </c>
      <c r="B1" s="242" t="s">
        <v>875</v>
      </c>
      <c r="E1" s="419" t="s">
        <v>521</v>
      </c>
      <c r="F1" s="242" t="s">
        <v>614</v>
      </c>
    </row>
    <row r="2" spans="1:6" ht="12.75">
      <c r="A2" s="418"/>
      <c r="B2" s="380" t="s">
        <v>876</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E14</f>
        <v>55</v>
      </c>
      <c r="F6" s="422"/>
      <c r="G6" s="424">
        <f>G14</f>
        <v>440</v>
      </c>
    </row>
    <row r="7" spans="1:7" ht="13.5" thickBot="1">
      <c r="A7" s="425"/>
      <c r="B7" s="426" t="s">
        <v>527</v>
      </c>
      <c r="C7" s="426"/>
      <c r="D7" s="426">
        <v>1</v>
      </c>
      <c r="E7" s="427">
        <f>E19</f>
        <v>138</v>
      </c>
      <c r="F7" s="426"/>
      <c r="G7" s="428">
        <f>G19</f>
        <v>1104</v>
      </c>
    </row>
    <row r="8" spans="1:7" ht="13.5" thickBot="1">
      <c r="A8" s="527"/>
      <c r="B8" s="394"/>
      <c r="C8" s="528" t="s">
        <v>166</v>
      </c>
      <c r="D8" s="394"/>
      <c r="E8" s="394"/>
      <c r="F8" s="394"/>
      <c r="G8" s="396">
        <f>G6+G7</f>
        <v>1544</v>
      </c>
    </row>
    <row r="9" spans="1:7" ht="12.75">
      <c r="A9" s="434"/>
      <c r="B9" s="434"/>
      <c r="C9" s="530"/>
      <c r="D9" s="434"/>
      <c r="E9" s="434"/>
      <c r="F9" s="434"/>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761</v>
      </c>
      <c r="C13" s="389" t="s">
        <v>981</v>
      </c>
      <c r="D13" s="389"/>
      <c r="E13" s="390">
        <v>55</v>
      </c>
      <c r="F13" s="389">
        <v>8</v>
      </c>
      <c r="G13" s="446">
        <f>F13*E13</f>
        <v>440</v>
      </c>
    </row>
    <row r="14" spans="1:7" ht="13.5" thickBot="1">
      <c r="A14" s="392"/>
      <c r="B14" s="394"/>
      <c r="C14" s="393"/>
      <c r="D14" s="429" t="s">
        <v>348</v>
      </c>
      <c r="E14" s="395">
        <f>SUM(E13:E13)</f>
        <v>55</v>
      </c>
      <c r="F14" s="452" t="s">
        <v>564</v>
      </c>
      <c r="G14" s="453">
        <f>SUM(G13:G13)</f>
        <v>440</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27" thickBot="1">
      <c r="A18" s="480" t="s">
        <v>586</v>
      </c>
      <c r="B18" s="481"/>
      <c r="C18" s="482" t="s">
        <v>528</v>
      </c>
      <c r="D18" s="53" t="s">
        <v>594</v>
      </c>
      <c r="E18" s="483" t="s">
        <v>522</v>
      </c>
      <c r="F18" s="385" t="s">
        <v>648</v>
      </c>
      <c r="G18" s="484" t="s">
        <v>542</v>
      </c>
    </row>
    <row r="19" spans="1:7" ht="13.5" thickBot="1">
      <c r="A19" s="473" t="s">
        <v>129</v>
      </c>
      <c r="B19" s="474"/>
      <c r="C19" s="475" t="s">
        <v>543</v>
      </c>
      <c r="D19" s="475">
        <v>8</v>
      </c>
      <c r="E19" s="476">
        <v>138</v>
      </c>
      <c r="F19" s="475"/>
      <c r="G19" s="518">
        <f>D19*E19</f>
        <v>1104</v>
      </c>
    </row>
    <row r="20" spans="1:7" ht="13.5" thickBot="1">
      <c r="A20" s="392"/>
      <c r="B20" s="394"/>
      <c r="C20" s="393"/>
      <c r="D20" s="429" t="s">
        <v>349</v>
      </c>
      <c r="E20" s="430"/>
      <c r="F20" s="511"/>
      <c r="G20" s="531">
        <f>G19</f>
        <v>1104</v>
      </c>
    </row>
  </sheetData>
  <sheetProtection/>
  <printOptions/>
  <pageMargins left="0.75" right="0.75" top="1" bottom="1" header="0.5" footer="0.5"/>
  <pageSetup fitToHeight="0" fitToWidth="1" horizontalDpi="600" verticalDpi="600" orientation="portrait" scale="92" r:id="rId1"/>
</worksheet>
</file>

<file path=xl/worksheets/sheet45.xml><?xml version="1.0" encoding="utf-8"?>
<worksheet xmlns="http://schemas.openxmlformats.org/spreadsheetml/2006/main" xmlns:r="http://schemas.openxmlformats.org/officeDocument/2006/relationships">
  <sheetPr>
    <tabColor rgb="FF00B0F0"/>
    <pageSetUpPr fitToPage="1"/>
  </sheetPr>
  <dimension ref="A1:H10"/>
  <sheetViews>
    <sheetView workbookViewId="0" topLeftCell="A1">
      <selection activeCell="E8" sqref="E8:H1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7.33203125" style="419" customWidth="1"/>
    <col min="6" max="6" width="9.16015625" style="419" customWidth="1"/>
    <col min="7" max="7" width="11" style="419" customWidth="1"/>
    <col min="8" max="8" width="12.16015625" style="419" customWidth="1"/>
    <col min="9" max="16384" width="9.33203125" style="419" customWidth="1"/>
  </cols>
  <sheetData>
    <row r="1" spans="1:7" ht="13.5" thickBot="1">
      <c r="A1" s="418" t="s">
        <v>520</v>
      </c>
      <c r="B1" s="242" t="s">
        <v>875</v>
      </c>
      <c r="E1" s="419" t="s">
        <v>521</v>
      </c>
      <c r="G1" s="242" t="s">
        <v>694</v>
      </c>
    </row>
    <row r="2" spans="1:7" ht="12.75">
      <c r="A2" s="418"/>
      <c r="B2" s="463" t="s">
        <v>24</v>
      </c>
      <c r="G2" s="380"/>
    </row>
    <row r="3" ht="12.75">
      <c r="A3" s="420"/>
    </row>
    <row r="4" ht="12.75">
      <c r="A4" s="419" t="s">
        <v>527</v>
      </c>
    </row>
    <row r="5" ht="13.5" thickBot="1"/>
    <row r="6" spans="1:8" ht="12.75">
      <c r="A6" s="464"/>
      <c r="B6" s="465"/>
      <c r="C6" s="466"/>
      <c r="D6" s="458" t="s">
        <v>642</v>
      </c>
      <c r="E6" s="655" t="s">
        <v>660</v>
      </c>
      <c r="F6" s="656"/>
      <c r="G6" s="458" t="s">
        <v>665</v>
      </c>
      <c r="H6" s="467"/>
    </row>
    <row r="7" spans="1:8" ht="12.75" customHeight="1" thickBot="1">
      <c r="A7" s="657" t="s">
        <v>586</v>
      </c>
      <c r="B7" s="658"/>
      <c r="C7" s="468" t="s">
        <v>528</v>
      </c>
      <c r="D7" s="81" t="s">
        <v>659</v>
      </c>
      <c r="E7" s="486" t="s">
        <v>216</v>
      </c>
      <c r="F7" s="470" t="s">
        <v>542</v>
      </c>
      <c r="G7" s="471" t="s">
        <v>666</v>
      </c>
      <c r="H7" s="472" t="s">
        <v>542</v>
      </c>
    </row>
    <row r="8" spans="1:8" ht="13.5" thickBot="1">
      <c r="A8" s="488" t="s">
        <v>119</v>
      </c>
      <c r="B8" s="489"/>
      <c r="C8" s="422" t="s">
        <v>543</v>
      </c>
      <c r="D8" s="422">
        <v>250</v>
      </c>
      <c r="E8" s="59">
        <v>2.25</v>
      </c>
      <c r="F8" s="59">
        <v>562.5</v>
      </c>
      <c r="G8" s="58"/>
      <c r="H8" s="60">
        <f>D8*E8</f>
        <v>562.5</v>
      </c>
    </row>
    <row r="9" spans="1:8" ht="13.5" thickBot="1">
      <c r="A9" s="514" t="s">
        <v>120</v>
      </c>
      <c r="B9" s="502"/>
      <c r="C9" s="426"/>
      <c r="D9" s="426">
        <v>250</v>
      </c>
      <c r="E9" s="59">
        <v>2.25</v>
      </c>
      <c r="F9" s="33">
        <v>562.5</v>
      </c>
      <c r="G9" s="32"/>
      <c r="H9" s="106">
        <f>D9*E9</f>
        <v>562.5</v>
      </c>
    </row>
    <row r="10" spans="5:8" ht="12.75">
      <c r="E10" s="1"/>
      <c r="F10" s="1"/>
      <c r="G10" s="1"/>
      <c r="H10" s="1"/>
    </row>
  </sheetData>
  <sheetProtection/>
  <mergeCells count="2">
    <mergeCell ref="E6:F6"/>
    <mergeCell ref="A7:B7"/>
  </mergeCells>
  <printOptions/>
  <pageMargins left="0.75" right="0.75" top="1" bottom="1" header="0.5" footer="0.5"/>
  <pageSetup fitToHeight="1" fitToWidth="1" horizontalDpi="300" verticalDpi="300" orientation="portrait" scale="90" r:id="rId1"/>
</worksheet>
</file>

<file path=xl/worksheets/sheet46.xml><?xml version="1.0" encoding="utf-8"?>
<worksheet xmlns="http://schemas.openxmlformats.org/spreadsheetml/2006/main" xmlns:r="http://schemas.openxmlformats.org/officeDocument/2006/relationships">
  <sheetPr>
    <tabColor rgb="FF00B0F0"/>
    <pageSetUpPr fitToPage="1"/>
  </sheetPr>
  <dimension ref="A1:G22"/>
  <sheetViews>
    <sheetView workbookViewId="0" topLeftCell="A1">
      <selection activeCell="E14" sqref="E14"/>
    </sheetView>
  </sheetViews>
  <sheetFormatPr defaultColWidth="9.33203125" defaultRowHeight="12.75"/>
  <cols>
    <col min="1" max="1" width="13.83203125" style="419" customWidth="1"/>
    <col min="2" max="2" width="35.16015625" style="419" customWidth="1"/>
    <col min="3" max="3" width="17.83203125" style="419" customWidth="1"/>
    <col min="4" max="4" width="8.33203125" style="419" customWidth="1"/>
    <col min="5" max="5" width="17.16015625" style="419" customWidth="1"/>
    <col min="6" max="6" width="11" style="419" customWidth="1"/>
    <col min="7" max="7" width="12.16015625" style="419" customWidth="1"/>
    <col min="8" max="16384" width="9.33203125" style="419" customWidth="1"/>
  </cols>
  <sheetData>
    <row r="1" spans="1:6" ht="13.5" thickBot="1">
      <c r="A1" s="418" t="s">
        <v>520</v>
      </c>
      <c r="B1" s="242" t="s">
        <v>875</v>
      </c>
      <c r="E1" s="419" t="s">
        <v>521</v>
      </c>
      <c r="F1" s="242" t="s">
        <v>754</v>
      </c>
    </row>
    <row r="2" spans="1:6" ht="12.75">
      <c r="A2" s="418"/>
      <c r="B2" s="380" t="s">
        <v>32</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E14</f>
        <v>110</v>
      </c>
      <c r="F6" s="422"/>
      <c r="G6" s="424">
        <f>E6*D6</f>
        <v>110</v>
      </c>
    </row>
    <row r="7" spans="1:7" ht="13.5" thickBot="1">
      <c r="A7" s="425"/>
      <c r="B7" s="426" t="s">
        <v>527</v>
      </c>
      <c r="C7" s="426"/>
      <c r="D7" s="426">
        <v>1</v>
      </c>
      <c r="E7" s="427">
        <f>F22</f>
        <v>40</v>
      </c>
      <c r="F7" s="426"/>
      <c r="G7" s="428">
        <f>E7*D7</f>
        <v>40</v>
      </c>
    </row>
    <row r="8" spans="1:7" ht="13.5" thickBot="1">
      <c r="A8" s="527"/>
      <c r="B8" s="528" t="s">
        <v>167</v>
      </c>
      <c r="C8" s="394"/>
      <c r="D8" s="394"/>
      <c r="E8" s="394"/>
      <c r="F8" s="394"/>
      <c r="G8" s="396">
        <f>G6+G7</f>
        <v>150</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761</v>
      </c>
      <c r="C13" s="389" t="s">
        <v>986</v>
      </c>
      <c r="D13" s="389"/>
      <c r="E13" s="390">
        <v>55</v>
      </c>
      <c r="F13" s="389">
        <v>2</v>
      </c>
      <c r="G13" s="446">
        <f>F13*E13</f>
        <v>110</v>
      </c>
    </row>
    <row r="14" spans="1:7" ht="13.5" thickBot="1">
      <c r="A14" s="392"/>
      <c r="B14" s="394"/>
      <c r="C14" s="393"/>
      <c r="D14" s="429" t="s">
        <v>353</v>
      </c>
      <c r="E14" s="395">
        <f>G14</f>
        <v>110</v>
      </c>
      <c r="F14" s="452" t="s">
        <v>564</v>
      </c>
      <c r="G14" s="453">
        <f>SUM(G13:G13)</f>
        <v>110</v>
      </c>
    </row>
    <row r="15" spans="1:7" ht="12.75">
      <c r="A15" s="380"/>
      <c r="B15" s="380"/>
      <c r="C15" s="380"/>
      <c r="D15" s="380"/>
      <c r="E15" s="380"/>
      <c r="F15" s="380"/>
      <c r="G15" s="380"/>
    </row>
    <row r="16" spans="1:7" ht="12.75">
      <c r="A16" s="380"/>
      <c r="B16" s="380"/>
      <c r="C16" s="380"/>
      <c r="D16" s="380"/>
      <c r="E16" s="380"/>
      <c r="F16" s="380"/>
      <c r="G16" s="380"/>
    </row>
    <row r="17" spans="1:7" ht="12.75">
      <c r="A17" s="380" t="s">
        <v>525</v>
      </c>
      <c r="B17" s="380"/>
      <c r="C17" s="380"/>
      <c r="D17" s="380"/>
      <c r="E17" s="380"/>
      <c r="F17" s="380"/>
      <c r="G17" s="380"/>
    </row>
    <row r="18" spans="1:7" ht="13.5" thickBot="1">
      <c r="A18" s="380"/>
      <c r="B18" s="380"/>
      <c r="C18" s="380"/>
      <c r="D18" s="380"/>
      <c r="E18" s="380"/>
      <c r="F18" s="380"/>
      <c r="G18" s="380"/>
    </row>
    <row r="19" spans="1:7" ht="27" thickBot="1">
      <c r="A19" s="381" t="s">
        <v>526</v>
      </c>
      <c r="B19" s="382" t="s">
        <v>527</v>
      </c>
      <c r="C19" s="383" t="s">
        <v>528</v>
      </c>
      <c r="D19" s="384" t="s">
        <v>529</v>
      </c>
      <c r="E19" s="385" t="s">
        <v>530</v>
      </c>
      <c r="F19" s="43" t="s">
        <v>531</v>
      </c>
      <c r="G19" s="386" t="s">
        <v>532</v>
      </c>
    </row>
    <row r="20" spans="1:7" ht="12.75">
      <c r="A20" s="387" t="s">
        <v>107</v>
      </c>
      <c r="B20" s="388"/>
      <c r="C20" s="389"/>
      <c r="D20" s="389">
        <v>1</v>
      </c>
      <c r="E20" s="389"/>
      <c r="F20" s="390">
        <v>20</v>
      </c>
      <c r="G20" s="391">
        <f>D20*F20</f>
        <v>20</v>
      </c>
    </row>
    <row r="21" spans="1:7" ht="13.5" thickBot="1">
      <c r="A21" s="520" t="s">
        <v>573</v>
      </c>
      <c r="B21" s="242"/>
      <c r="C21" s="426"/>
      <c r="D21" s="426">
        <v>2</v>
      </c>
      <c r="E21" s="426" t="s">
        <v>351</v>
      </c>
      <c r="F21" s="390">
        <v>10</v>
      </c>
      <c r="G21" s="451">
        <f>D21*F21</f>
        <v>20</v>
      </c>
    </row>
    <row r="22" spans="1:7" ht="13.5" thickBot="1">
      <c r="A22" s="392"/>
      <c r="B22" s="393"/>
      <c r="C22" s="394"/>
      <c r="D22" s="393"/>
      <c r="E22" s="529" t="s">
        <v>350</v>
      </c>
      <c r="F22" s="395">
        <f>G22</f>
        <v>40</v>
      </c>
      <c r="G22" s="396">
        <f>G21+G20</f>
        <v>40</v>
      </c>
    </row>
  </sheetData>
  <sheetProtection/>
  <printOptions/>
  <pageMargins left="0.75" right="0.75" top="1" bottom="1" header="0.5" footer="0.5"/>
  <pageSetup fitToHeight="0" fitToWidth="1" horizontalDpi="300" verticalDpi="300" orientation="portrait" scale="86" r:id="rId1"/>
</worksheet>
</file>

<file path=xl/worksheets/sheet47.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B23" sqref="B23"/>
    </sheetView>
  </sheetViews>
  <sheetFormatPr defaultColWidth="9.33203125" defaultRowHeight="12.75"/>
  <cols>
    <col min="1" max="1" width="13.83203125" style="419" customWidth="1"/>
    <col min="2" max="2" width="30.83203125" style="419" customWidth="1"/>
    <col min="3" max="3" width="17.83203125" style="419" customWidth="1"/>
    <col min="4" max="4" width="10" style="419" bestFit="1" customWidth="1"/>
    <col min="5" max="5" width="15.33203125" style="419" customWidth="1"/>
    <col min="6" max="6" width="11" style="419" customWidth="1"/>
    <col min="7" max="7" width="12.16015625" style="419" customWidth="1"/>
    <col min="8" max="16384" width="9.33203125" style="419" customWidth="1"/>
  </cols>
  <sheetData>
    <row r="1" spans="1:6" ht="13.5" thickBot="1">
      <c r="A1" s="418" t="s">
        <v>520</v>
      </c>
      <c r="B1" s="242" t="s">
        <v>875</v>
      </c>
      <c r="E1" s="419" t="s">
        <v>521</v>
      </c>
      <c r="F1" s="617" t="s">
        <v>755</v>
      </c>
    </row>
    <row r="2" spans="1:6" ht="12.75">
      <c r="A2" s="418"/>
      <c r="B2" s="380" t="s">
        <v>874</v>
      </c>
      <c r="F2" s="380"/>
    </row>
    <row r="3" ht="13.5" thickBot="1">
      <c r="A3" s="420"/>
    </row>
    <row r="4" spans="1:7" ht="12.75">
      <c r="A4" s="7" t="s">
        <v>560</v>
      </c>
      <c r="B4" s="8" t="s">
        <v>534</v>
      </c>
      <c r="C4" s="8" t="s">
        <v>528</v>
      </c>
      <c r="D4" s="8" t="s">
        <v>540</v>
      </c>
      <c r="E4" s="8" t="s">
        <v>561</v>
      </c>
      <c r="F4" s="9"/>
      <c r="G4" s="76" t="s">
        <v>562</v>
      </c>
    </row>
    <row r="5" spans="1:7" ht="13.5" thickBot="1">
      <c r="A5" s="13"/>
      <c r="B5" s="14"/>
      <c r="C5" s="14"/>
      <c r="D5" s="14" t="s">
        <v>640</v>
      </c>
      <c r="E5" s="14" t="s">
        <v>568</v>
      </c>
      <c r="F5" s="15"/>
      <c r="G5" s="78" t="s">
        <v>568</v>
      </c>
    </row>
    <row r="6" spans="1:7" ht="13.5" thickBot="1">
      <c r="A6" s="510"/>
      <c r="B6" s="511" t="s">
        <v>154</v>
      </c>
      <c r="C6" s="511"/>
      <c r="D6" s="511">
        <v>1</v>
      </c>
      <c r="E6" s="512">
        <f>SUM(G11:G15)</f>
        <v>298</v>
      </c>
      <c r="F6" s="242"/>
      <c r="G6" s="513">
        <f>E6*D6</f>
        <v>298</v>
      </c>
    </row>
    <row r="8" ht="12.75">
      <c r="A8" s="419" t="s">
        <v>539</v>
      </c>
    </row>
    <row r="9" ht="13.5" thickBot="1"/>
    <row r="10" spans="1:7" ht="27" thickBot="1">
      <c r="A10" s="480" t="s">
        <v>590</v>
      </c>
      <c r="B10" s="481"/>
      <c r="C10" s="482" t="s">
        <v>528</v>
      </c>
      <c r="D10" s="53" t="s">
        <v>565</v>
      </c>
      <c r="E10" s="483" t="s">
        <v>633</v>
      </c>
      <c r="F10" s="385" t="s">
        <v>541</v>
      </c>
      <c r="G10" s="484" t="s">
        <v>542</v>
      </c>
    </row>
    <row r="11" spans="1:7" ht="12.75">
      <c r="A11" s="488" t="s">
        <v>1018</v>
      </c>
      <c r="B11" s="489"/>
      <c r="C11" s="422" t="s">
        <v>543</v>
      </c>
      <c r="D11" s="422">
        <v>1</v>
      </c>
      <c r="E11" s="390">
        <v>96</v>
      </c>
      <c r="F11" s="422"/>
      <c r="G11" s="424">
        <f>E11*D11</f>
        <v>96</v>
      </c>
    </row>
    <row r="12" spans="1:7" ht="12.75">
      <c r="A12" s="389" t="s">
        <v>1063</v>
      </c>
      <c r="B12" s="389"/>
      <c r="C12" s="389"/>
      <c r="D12" s="389">
        <v>1</v>
      </c>
      <c r="E12" s="390">
        <v>202</v>
      </c>
      <c r="F12" s="389"/>
      <c r="G12" s="391">
        <f>E12*D12</f>
        <v>202</v>
      </c>
    </row>
    <row r="13" spans="1:7" ht="12.75">
      <c r="A13" s="618" t="s">
        <v>1060</v>
      </c>
      <c r="B13" s="388"/>
      <c r="C13" s="524"/>
      <c r="D13" s="524"/>
      <c r="E13" s="525">
        <v>79</v>
      </c>
      <c r="F13" s="524"/>
      <c r="G13" s="526">
        <f>E13*D13</f>
        <v>0</v>
      </c>
    </row>
    <row r="14" spans="1:7" ht="12.75">
      <c r="A14" s="387" t="s">
        <v>1024</v>
      </c>
      <c r="B14" s="591"/>
      <c r="C14" s="389"/>
      <c r="D14" s="389"/>
      <c r="E14" s="390">
        <v>58</v>
      </c>
      <c r="F14" s="389"/>
      <c r="G14" s="391"/>
    </row>
    <row r="15" spans="1:7" ht="13.5" thickBot="1">
      <c r="A15" s="514" t="s">
        <v>1025</v>
      </c>
      <c r="B15" s="508"/>
      <c r="C15" s="426"/>
      <c r="D15" s="426"/>
      <c r="E15" s="478">
        <v>21</v>
      </c>
      <c r="F15" s="426"/>
      <c r="G15" s="428"/>
    </row>
  </sheetData>
  <sheetProtection/>
  <printOptions/>
  <pageMargins left="0.75" right="0.75" top="1" bottom="1" header="0.5" footer="0.5"/>
  <pageSetup fitToHeight="1" fitToWidth="1" horizontalDpi="300" verticalDpi="300" orientation="portrait" scale="89"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G1" sqref="G1"/>
    </sheetView>
  </sheetViews>
  <sheetFormatPr defaultColWidth="9.33203125" defaultRowHeight="12.75"/>
  <cols>
    <col min="1" max="1" width="13.83203125" style="419" customWidth="1"/>
    <col min="2" max="2" width="30.83203125" style="419" customWidth="1"/>
    <col min="3" max="3" width="17.83203125" style="419" customWidth="1"/>
    <col min="4" max="4" width="8.33203125" style="419" customWidth="1"/>
    <col min="5" max="5" width="8.66015625" style="419" customWidth="1"/>
    <col min="6" max="6" width="8.16015625" style="419" customWidth="1"/>
    <col min="7" max="7" width="12.33203125" style="419" bestFit="1" customWidth="1"/>
    <col min="8" max="8" width="12.16015625" style="419" customWidth="1"/>
    <col min="9" max="16384" width="9.33203125" style="419" customWidth="1"/>
  </cols>
  <sheetData>
    <row r="1" spans="1:7" ht="13.5" thickBot="1">
      <c r="A1" s="418" t="s">
        <v>520</v>
      </c>
      <c r="B1" s="242" t="s">
        <v>875</v>
      </c>
      <c r="E1" s="419" t="s">
        <v>521</v>
      </c>
      <c r="G1" s="617" t="s">
        <v>756</v>
      </c>
    </row>
    <row r="2" spans="1:7" ht="12.75">
      <c r="A2" s="418"/>
      <c r="B2" s="523" t="s">
        <v>662</v>
      </c>
      <c r="G2" s="380"/>
    </row>
    <row r="3" ht="12.75">
      <c r="A3" s="420"/>
    </row>
    <row r="4" ht="12.75">
      <c r="A4" s="419" t="s">
        <v>527</v>
      </c>
    </row>
    <row r="5" ht="13.5" thickBot="1"/>
    <row r="6" spans="1:8" ht="12.75">
      <c r="A6" s="464"/>
      <c r="B6" s="465"/>
      <c r="C6" s="466"/>
      <c r="D6" s="458" t="s">
        <v>642</v>
      </c>
      <c r="E6" s="655" t="s">
        <v>660</v>
      </c>
      <c r="F6" s="656"/>
      <c r="G6" s="458" t="s">
        <v>667</v>
      </c>
      <c r="H6" s="467"/>
    </row>
    <row r="7" spans="1:8" ht="12.75" customHeight="1" thickBot="1">
      <c r="A7" s="659" t="s">
        <v>130</v>
      </c>
      <c r="B7" s="660"/>
      <c r="C7" s="468" t="s">
        <v>528</v>
      </c>
      <c r="D7" s="81" t="s">
        <v>681</v>
      </c>
      <c r="E7" s="469" t="s">
        <v>664</v>
      </c>
      <c r="F7" s="470" t="s">
        <v>542</v>
      </c>
      <c r="G7" s="471" t="s">
        <v>682</v>
      </c>
      <c r="H7" s="472" t="s">
        <v>542</v>
      </c>
    </row>
    <row r="8" spans="1:8" ht="12.75">
      <c r="A8" s="488" t="s">
        <v>683</v>
      </c>
      <c r="B8" s="489"/>
      <c r="C8" s="422" t="s">
        <v>543</v>
      </c>
      <c r="D8" s="422"/>
      <c r="E8" s="490">
        <v>0.55</v>
      </c>
      <c r="F8" s="490">
        <f>D8*E8</f>
        <v>0</v>
      </c>
      <c r="G8" s="422"/>
      <c r="H8" s="491"/>
    </row>
    <row r="9" spans="1:8" ht="13.5" thickBot="1">
      <c r="A9" s="514" t="s">
        <v>685</v>
      </c>
      <c r="B9" s="502"/>
      <c r="C9" s="426"/>
      <c r="D9" s="426"/>
      <c r="E9" s="478">
        <v>0.55</v>
      </c>
      <c r="F9" s="478">
        <f>D9*E9</f>
        <v>0</v>
      </c>
      <c r="G9" s="426"/>
      <c r="H9" s="503"/>
    </row>
  </sheetData>
  <sheetProtection/>
  <mergeCells count="2">
    <mergeCell ref="E6:F6"/>
    <mergeCell ref="A7:B7"/>
  </mergeCells>
  <printOptions/>
  <pageMargins left="0.75" right="0.75" top="1" bottom="1" header="0.5" footer="0.5"/>
  <pageSetup fitToHeight="1" fitToWidth="1" horizontalDpi="300" verticalDpi="300" orientation="portrait" scale="88" r:id="rId1"/>
</worksheet>
</file>

<file path=xl/worksheets/sheet49.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17" sqref="E17"/>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16015625" style="419" customWidth="1"/>
    <col min="6" max="6" width="11" style="419" customWidth="1"/>
    <col min="7" max="7" width="12.16015625" style="419" customWidth="1"/>
    <col min="8" max="16384" width="9.33203125" style="419" customWidth="1"/>
  </cols>
  <sheetData>
    <row r="1" spans="1:6" ht="13.5" thickBot="1">
      <c r="A1" s="418" t="s">
        <v>520</v>
      </c>
      <c r="B1" s="242" t="s">
        <v>875</v>
      </c>
      <c r="E1" s="419" t="s">
        <v>521</v>
      </c>
      <c r="F1" s="242" t="s">
        <v>615</v>
      </c>
    </row>
    <row r="2" spans="1:6" ht="12.75">
      <c r="A2" s="418"/>
      <c r="B2" s="463" t="s">
        <v>38</v>
      </c>
      <c r="F2" s="380"/>
    </row>
    <row r="3" spans="1:6" ht="12.75">
      <c r="A3" s="418"/>
      <c r="B3" s="463"/>
      <c r="F3" s="38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944</v>
      </c>
      <c r="C7" s="389" t="s">
        <v>982</v>
      </c>
      <c r="D7" s="389"/>
      <c r="E7" s="390">
        <v>80</v>
      </c>
      <c r="F7" s="389">
        <v>2</v>
      </c>
      <c r="G7" s="446">
        <f>F7*E7</f>
        <v>160</v>
      </c>
    </row>
    <row r="8" spans="1:7" ht="13.5" thickBot="1">
      <c r="A8" s="392"/>
      <c r="B8" s="394"/>
      <c r="C8" s="393"/>
      <c r="D8" s="429" t="s">
        <v>352</v>
      </c>
      <c r="E8" s="395"/>
      <c r="F8" s="452" t="s">
        <v>564</v>
      </c>
      <c r="G8" s="453">
        <f>SUM(G7:G7)</f>
        <v>160</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1"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H12"/>
  <sheetViews>
    <sheetView workbookViewId="0" topLeftCell="A1">
      <selection activeCell="E14" sqref="E14"/>
    </sheetView>
  </sheetViews>
  <sheetFormatPr defaultColWidth="9.33203125" defaultRowHeight="12.75"/>
  <cols>
    <col min="1" max="1" width="13.83203125" style="419" customWidth="1"/>
    <col min="2" max="2" width="30.83203125" style="419" customWidth="1"/>
    <col min="3" max="3" width="17.83203125" style="419" customWidth="1"/>
    <col min="4" max="16384" width="9.33203125" style="419" customWidth="1"/>
  </cols>
  <sheetData>
    <row r="1" spans="1:7" ht="13.5" thickBot="1">
      <c r="A1" s="418" t="s">
        <v>520</v>
      </c>
      <c r="B1" s="242" t="s">
        <v>584</v>
      </c>
      <c r="C1" s="242"/>
      <c r="E1" s="419" t="s">
        <v>521</v>
      </c>
      <c r="G1" s="242" t="s">
        <v>766</v>
      </c>
    </row>
    <row r="2" spans="1:7" ht="12.75">
      <c r="A2" s="418"/>
      <c r="B2" s="463" t="s">
        <v>26</v>
      </c>
      <c r="G2" s="380"/>
    </row>
    <row r="3" ht="12.75">
      <c r="A3" s="420"/>
    </row>
    <row r="4" ht="12.75">
      <c r="A4" s="419" t="s">
        <v>527</v>
      </c>
    </row>
    <row r="5" ht="13.5" thickBot="1"/>
    <row r="6" spans="1:8" ht="12.75">
      <c r="A6" s="464"/>
      <c r="B6" s="465"/>
      <c r="C6" s="466"/>
      <c r="D6" s="458" t="s">
        <v>642</v>
      </c>
      <c r="E6" s="655" t="s">
        <v>660</v>
      </c>
      <c r="F6" s="656"/>
      <c r="G6" s="458" t="s">
        <v>665</v>
      </c>
      <c r="H6" s="467"/>
    </row>
    <row r="7" spans="1:8" ht="13.5" thickBot="1">
      <c r="A7" s="657" t="s">
        <v>586</v>
      </c>
      <c r="B7" s="658"/>
      <c r="C7" s="468" t="s">
        <v>528</v>
      </c>
      <c r="D7" s="81" t="s">
        <v>672</v>
      </c>
      <c r="E7" s="486" t="s">
        <v>217</v>
      </c>
      <c r="F7" s="470" t="s">
        <v>542</v>
      </c>
      <c r="G7" s="471" t="s">
        <v>668</v>
      </c>
      <c r="H7" s="472" t="s">
        <v>542</v>
      </c>
    </row>
    <row r="8" spans="1:8" ht="13.5" thickBot="1">
      <c r="A8" s="473" t="s">
        <v>128</v>
      </c>
      <c r="B8" s="474"/>
      <c r="C8" s="475" t="s">
        <v>543</v>
      </c>
      <c r="D8" s="475">
        <v>1</v>
      </c>
      <c r="E8" s="476"/>
      <c r="F8" s="476">
        <f>E8*D8</f>
        <v>0</v>
      </c>
      <c r="G8" s="475"/>
      <c r="H8" s="477">
        <f>D8*E8</f>
        <v>0</v>
      </c>
    </row>
    <row r="10" ht="12.75">
      <c r="A10" t="s">
        <v>1036</v>
      </c>
    </row>
    <row r="12" ht="12.75">
      <c r="A12" t="s">
        <v>1037</v>
      </c>
    </row>
  </sheetData>
  <sheetProtection/>
  <mergeCells count="2">
    <mergeCell ref="E6:F6"/>
    <mergeCell ref="A7:B7"/>
  </mergeCells>
  <printOptions/>
  <pageMargins left="0.75" right="0.75" top="1" bottom="1" header="0.5" footer="0.5"/>
  <pageSetup fitToHeight="0" fitToWidth="1" horizontalDpi="600" verticalDpi="600" orientation="portrait" scale="91" r:id="rId1"/>
</worksheet>
</file>

<file path=xl/worksheets/sheet50.xml><?xml version="1.0" encoding="utf-8"?>
<worksheet xmlns="http://schemas.openxmlformats.org/spreadsheetml/2006/main" xmlns:r="http://schemas.openxmlformats.org/officeDocument/2006/relationships">
  <sheetPr>
    <tabColor rgb="FF00B0F0"/>
    <pageSetUpPr fitToPage="1"/>
  </sheetPr>
  <dimension ref="A1:G12"/>
  <sheetViews>
    <sheetView workbookViewId="0" topLeftCell="A1">
      <selection activeCell="E13" sqref="E13"/>
    </sheetView>
  </sheetViews>
  <sheetFormatPr defaultColWidth="9.33203125" defaultRowHeight="12.75"/>
  <cols>
    <col min="1" max="1" width="13.83203125" style="419" customWidth="1"/>
    <col min="2" max="2" width="37" style="419" customWidth="1"/>
    <col min="3" max="3" width="17.83203125" style="419" customWidth="1"/>
    <col min="4" max="4" width="19" style="419" customWidth="1"/>
    <col min="5" max="5" width="15.83203125" style="419" customWidth="1"/>
    <col min="6" max="6" width="11" style="419" customWidth="1"/>
    <col min="7" max="7" width="12.16015625" style="419" customWidth="1"/>
    <col min="8" max="16384" width="9.33203125" style="419" customWidth="1"/>
  </cols>
  <sheetData>
    <row r="1" spans="1:6" ht="13.5" thickBot="1">
      <c r="A1" s="418" t="s">
        <v>520</v>
      </c>
      <c r="B1" s="617" t="s">
        <v>875</v>
      </c>
      <c r="E1" s="419" t="s">
        <v>521</v>
      </c>
      <c r="F1" s="242" t="s">
        <v>616</v>
      </c>
    </row>
    <row r="2" spans="1:6" ht="12.75">
      <c r="A2" s="418"/>
      <c r="B2" s="433" t="s">
        <v>39</v>
      </c>
      <c r="F2" s="380"/>
    </row>
    <row r="3" ht="12" customHeight="1">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2.75">
      <c r="A7" s="445"/>
      <c r="B7" s="389" t="s">
        <v>761</v>
      </c>
      <c r="C7" s="389" t="s">
        <v>986</v>
      </c>
      <c r="D7" s="389"/>
      <c r="E7" s="390">
        <v>55</v>
      </c>
      <c r="F7" s="389">
        <v>1</v>
      </c>
      <c r="G7" s="446">
        <f>F7*E7</f>
        <v>55</v>
      </c>
    </row>
    <row r="8" spans="1:7" ht="13.5" thickBot="1">
      <c r="A8" s="95" t="s">
        <v>107</v>
      </c>
      <c r="B8" s="45"/>
      <c r="C8" s="28"/>
      <c r="D8" s="28"/>
      <c r="E8" s="29">
        <v>20</v>
      </c>
      <c r="F8" s="419">
        <v>1</v>
      </c>
      <c r="G8" s="46">
        <f>F8*E8</f>
        <v>20</v>
      </c>
    </row>
    <row r="9" spans="1:7" ht="13.5" thickBot="1">
      <c r="A9" s="392"/>
      <c r="B9" s="394"/>
      <c r="C9" s="393"/>
      <c r="D9" s="429" t="s">
        <v>354</v>
      </c>
      <c r="E9" s="395"/>
      <c r="F9" s="452" t="s">
        <v>564</v>
      </c>
      <c r="G9" s="453">
        <f>SUM(G7:G8)</f>
        <v>75</v>
      </c>
    </row>
    <row r="10" spans="1:7" ht="12.75">
      <c r="A10" s="380"/>
      <c r="B10" s="380"/>
      <c r="C10" s="380"/>
      <c r="D10" s="380"/>
      <c r="E10" s="380"/>
      <c r="F10" s="380"/>
      <c r="G10" s="380"/>
    </row>
    <row r="12" ht="12.75">
      <c r="A12" s="547"/>
    </row>
  </sheetData>
  <sheetProtection/>
  <printOptions/>
  <pageMargins left="0.75" right="0.75" top="1" bottom="1" header="0.5" footer="0.5"/>
  <pageSetup fitToHeight="1" fitToWidth="1" horizontalDpi="300" verticalDpi="300" orientation="portrait" scale="78" r:id="rId1"/>
</worksheet>
</file>

<file path=xl/worksheets/sheet51.xml><?xml version="1.0" encoding="utf-8"?>
<worksheet xmlns="http://schemas.openxmlformats.org/spreadsheetml/2006/main" xmlns:r="http://schemas.openxmlformats.org/officeDocument/2006/relationships">
  <sheetPr>
    <tabColor rgb="FF00B0F0"/>
    <pageSetUpPr fitToPage="1"/>
  </sheetPr>
  <dimension ref="A1:G7"/>
  <sheetViews>
    <sheetView workbookViewId="0" topLeftCell="A1">
      <selection activeCell="A30" sqref="A30:IV3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5" style="419" customWidth="1"/>
    <col min="6" max="6" width="11" style="419" customWidth="1"/>
    <col min="7" max="7" width="12.16015625" style="419" customWidth="1"/>
    <col min="8" max="16384" width="9.33203125" style="419" customWidth="1"/>
  </cols>
  <sheetData>
    <row r="1" spans="1:6" ht="13.5" thickBot="1">
      <c r="A1" s="418" t="s">
        <v>520</v>
      </c>
      <c r="B1" s="242" t="s">
        <v>875</v>
      </c>
      <c r="E1" s="419" t="s">
        <v>521</v>
      </c>
      <c r="F1" s="242" t="s">
        <v>617</v>
      </c>
    </row>
    <row r="2" spans="1:6" ht="12.75">
      <c r="A2" s="418"/>
      <c r="B2" s="380" t="s">
        <v>40</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757</v>
      </c>
      <c r="E5" s="11" t="s">
        <v>758</v>
      </c>
      <c r="F5" s="12"/>
      <c r="G5" s="77" t="s">
        <v>568</v>
      </c>
    </row>
    <row r="6" spans="1:7" ht="13.5" thickBot="1">
      <c r="A6" s="521"/>
      <c r="B6" s="475" t="s">
        <v>193</v>
      </c>
      <c r="C6" s="475"/>
      <c r="D6" s="475">
        <v>1</v>
      </c>
      <c r="E6" s="522"/>
      <c r="F6" s="475"/>
      <c r="G6" s="518">
        <f>E6*D6</f>
        <v>0</v>
      </c>
    </row>
    <row r="7" ht="12.75">
      <c r="A7" s="420"/>
    </row>
  </sheetData>
  <sheetProtection/>
  <printOptions/>
  <pageMargins left="0.75" right="0.75" top="1" bottom="1" header="0.5" footer="0.5"/>
  <pageSetup fitToHeight="1" fitToWidth="1" horizontalDpi="300" verticalDpi="300" orientation="portrait" scale="91" r:id="rId1"/>
</worksheet>
</file>

<file path=xl/worksheets/sheet52.xml><?xml version="1.0" encoding="utf-8"?>
<worksheet xmlns="http://schemas.openxmlformats.org/spreadsheetml/2006/main" xmlns:r="http://schemas.openxmlformats.org/officeDocument/2006/relationships">
  <sheetPr>
    <tabColor rgb="FF00B0F0"/>
    <pageSetUpPr fitToPage="1"/>
  </sheetPr>
  <dimension ref="A1:G23"/>
  <sheetViews>
    <sheetView workbookViewId="0" topLeftCell="A1">
      <selection activeCell="A20" sqref="A20"/>
    </sheetView>
  </sheetViews>
  <sheetFormatPr defaultColWidth="9.33203125" defaultRowHeight="12.75"/>
  <cols>
    <col min="1" max="1" width="13.83203125" style="419" customWidth="1"/>
    <col min="2" max="2" width="22.16015625" style="419" customWidth="1"/>
    <col min="3" max="3" width="31" style="419" customWidth="1"/>
    <col min="4" max="4" width="7.66015625" style="419" customWidth="1"/>
    <col min="5" max="5" width="15.66015625" style="419" customWidth="1"/>
    <col min="6" max="6" width="11" style="419" customWidth="1"/>
    <col min="7" max="7" width="12.16015625" style="419" customWidth="1"/>
    <col min="8" max="16384" width="9.33203125" style="419" customWidth="1"/>
  </cols>
  <sheetData>
    <row r="1" spans="1:6" ht="13.5" thickBot="1">
      <c r="A1" s="418" t="s">
        <v>520</v>
      </c>
      <c r="B1" s="242" t="s">
        <v>875</v>
      </c>
      <c r="E1" s="419" t="s">
        <v>521</v>
      </c>
      <c r="F1" s="242" t="s">
        <v>618</v>
      </c>
    </row>
    <row r="2" spans="1:6" ht="12.75">
      <c r="A2" s="418"/>
      <c r="B2" s="380" t="s">
        <v>41</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440</v>
      </c>
      <c r="F6" s="422"/>
      <c r="G6" s="424">
        <f>G14</f>
        <v>440</v>
      </c>
    </row>
    <row r="7" spans="1:7" ht="13.5" thickBot="1">
      <c r="A7" s="425"/>
      <c r="B7" s="426" t="s">
        <v>527</v>
      </c>
      <c r="C7" s="426"/>
      <c r="D7" s="426">
        <v>1</v>
      </c>
      <c r="E7" s="427">
        <f>G23</f>
        <v>156</v>
      </c>
      <c r="F7" s="448"/>
      <c r="G7" s="428">
        <f>G23</f>
        <v>156</v>
      </c>
    </row>
    <row r="8" spans="1:7" ht="13.5" thickBot="1">
      <c r="A8" s="392"/>
      <c r="B8" s="394"/>
      <c r="C8" s="393"/>
      <c r="D8" s="429" t="s">
        <v>317</v>
      </c>
      <c r="E8" s="395"/>
      <c r="F8" s="516"/>
      <c r="G8" s="396">
        <f>G6+G7</f>
        <v>596</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761</v>
      </c>
      <c r="C13" s="389" t="s">
        <v>981</v>
      </c>
      <c r="D13" s="389"/>
      <c r="E13" s="390">
        <v>55</v>
      </c>
      <c r="F13" s="389">
        <v>8</v>
      </c>
      <c r="G13" s="446">
        <f>F13*E13</f>
        <v>440</v>
      </c>
    </row>
    <row r="14" spans="1:7" ht="13.5" thickBot="1">
      <c r="A14" s="392"/>
      <c r="B14" s="394"/>
      <c r="C14" s="393"/>
      <c r="D14" s="429" t="s">
        <v>355</v>
      </c>
      <c r="E14" s="395"/>
      <c r="F14" s="452" t="s">
        <v>564</v>
      </c>
      <c r="G14" s="453">
        <f>SUM(G13:G13)</f>
        <v>440</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27" thickBot="1">
      <c r="A18" s="381" t="s">
        <v>526</v>
      </c>
      <c r="B18" s="382" t="s">
        <v>527</v>
      </c>
      <c r="C18" s="383" t="s">
        <v>528</v>
      </c>
      <c r="D18" s="384" t="s">
        <v>529</v>
      </c>
      <c r="E18" s="385" t="s">
        <v>530</v>
      </c>
      <c r="F18" s="43" t="s">
        <v>531</v>
      </c>
      <c r="G18" s="386" t="s">
        <v>532</v>
      </c>
    </row>
    <row r="19" spans="1:7" ht="12.75">
      <c r="A19" s="387" t="s">
        <v>121</v>
      </c>
      <c r="B19" s="388"/>
      <c r="C19" s="389"/>
      <c r="D19" s="389">
        <v>1</v>
      </c>
      <c r="E19" s="389"/>
      <c r="F19" s="390">
        <v>55</v>
      </c>
      <c r="G19" s="391">
        <f>D19*F19</f>
        <v>55</v>
      </c>
    </row>
    <row r="20" spans="1:7" ht="12.75">
      <c r="A20" s="387" t="s">
        <v>1014</v>
      </c>
      <c r="B20" s="388"/>
      <c r="C20" s="389"/>
      <c r="D20" s="389">
        <v>1</v>
      </c>
      <c r="E20" s="389"/>
      <c r="F20" s="390">
        <v>20</v>
      </c>
      <c r="G20" s="391">
        <f>D20*F20</f>
        <v>20</v>
      </c>
    </row>
    <row r="21" spans="1:7" ht="12.75">
      <c r="A21" s="387" t="s">
        <v>573</v>
      </c>
      <c r="B21" s="388"/>
      <c r="C21" s="389"/>
      <c r="D21" s="389">
        <v>4</v>
      </c>
      <c r="E21" s="389"/>
      <c r="F21" s="390">
        <v>10</v>
      </c>
      <c r="G21" s="391">
        <f>D21*F21</f>
        <v>40</v>
      </c>
    </row>
    <row r="22" spans="1:7" ht="13.5" thickBot="1">
      <c r="A22" s="520" t="s">
        <v>127</v>
      </c>
      <c r="B22" s="242"/>
      <c r="C22" s="426"/>
      <c r="D22" s="426">
        <v>1</v>
      </c>
      <c r="E22" s="242"/>
      <c r="F22" s="390">
        <v>41</v>
      </c>
      <c r="G22" s="506">
        <f>D22*F22</f>
        <v>41</v>
      </c>
    </row>
    <row r="23" spans="1:7" ht="13.5" thickBot="1">
      <c r="A23" s="392"/>
      <c r="B23" s="393"/>
      <c r="C23" s="493"/>
      <c r="D23" s="494"/>
      <c r="E23" s="429" t="s">
        <v>356</v>
      </c>
      <c r="F23" s="395"/>
      <c r="G23" s="396">
        <f>SUM(G19:G22)</f>
        <v>156</v>
      </c>
    </row>
  </sheetData>
  <sheetProtection/>
  <printOptions/>
  <pageMargins left="0.75" right="0.75" top="1" bottom="1" header="0.5" footer="0.5"/>
  <pageSetup fitToHeight="1" fitToWidth="1" horizontalDpi="300" verticalDpi="300" orientation="portrait" scale="88" r:id="rId1"/>
</worksheet>
</file>

<file path=xl/worksheets/sheet53.xml><?xml version="1.0" encoding="utf-8"?>
<worksheet xmlns="http://schemas.openxmlformats.org/spreadsheetml/2006/main" xmlns:r="http://schemas.openxmlformats.org/officeDocument/2006/relationships">
  <sheetPr>
    <tabColor rgb="FF00B0F0"/>
    <pageSetUpPr fitToPage="1"/>
  </sheetPr>
  <dimension ref="A1:H8"/>
  <sheetViews>
    <sheetView workbookViewId="0" topLeftCell="A1">
      <selection activeCell="G1" sqref="G1"/>
    </sheetView>
  </sheetViews>
  <sheetFormatPr defaultColWidth="9.33203125" defaultRowHeight="12.75"/>
  <cols>
    <col min="1" max="1" width="13.83203125" style="419" customWidth="1"/>
    <col min="2" max="2" width="30.83203125" style="419" customWidth="1"/>
    <col min="3" max="3" width="17.83203125" style="419" customWidth="1"/>
    <col min="4" max="4" width="8.33203125" style="419" customWidth="1"/>
    <col min="5" max="6" width="8.16015625" style="419" customWidth="1"/>
    <col min="7" max="7" width="13.66015625" style="419" customWidth="1"/>
    <col min="8" max="8" width="12.16015625" style="419" customWidth="1"/>
    <col min="9" max="16384" width="9.33203125" style="419" customWidth="1"/>
  </cols>
  <sheetData>
    <row r="1" spans="1:7" ht="13.5" thickBot="1">
      <c r="A1" s="418" t="s">
        <v>520</v>
      </c>
      <c r="B1" s="242" t="s">
        <v>875</v>
      </c>
      <c r="E1" s="419" t="s">
        <v>521</v>
      </c>
      <c r="G1" s="617" t="s">
        <v>696</v>
      </c>
    </row>
    <row r="2" spans="1:7" ht="12.75">
      <c r="A2" s="418"/>
      <c r="B2" s="463" t="s">
        <v>42</v>
      </c>
      <c r="G2" s="380"/>
    </row>
    <row r="3" ht="12.75">
      <c r="A3" s="420"/>
    </row>
    <row r="4" ht="12.75">
      <c r="A4" s="419" t="s">
        <v>527</v>
      </c>
    </row>
    <row r="5" ht="13.5" thickBot="1"/>
    <row r="6" spans="1:8" ht="12.75">
      <c r="A6" s="464"/>
      <c r="B6" s="465"/>
      <c r="C6" s="466"/>
      <c r="D6" s="458" t="s">
        <v>642</v>
      </c>
      <c r="E6" s="655" t="s">
        <v>660</v>
      </c>
      <c r="F6" s="656"/>
      <c r="G6" s="458" t="s">
        <v>667</v>
      </c>
      <c r="H6" s="467"/>
    </row>
    <row r="7" spans="1:8" ht="12.75" customHeight="1" thickBot="1">
      <c r="A7" s="657" t="s">
        <v>130</v>
      </c>
      <c r="B7" s="658"/>
      <c r="C7" s="468" t="s">
        <v>528</v>
      </c>
      <c r="D7" s="81" t="s">
        <v>681</v>
      </c>
      <c r="E7" s="486" t="s">
        <v>218</v>
      </c>
      <c r="F7" s="470" t="s">
        <v>542</v>
      </c>
      <c r="G7" s="471" t="s">
        <v>682</v>
      </c>
      <c r="H7" s="517" t="s">
        <v>542</v>
      </c>
    </row>
    <row r="8" spans="1:8" ht="13.5" thickBot="1">
      <c r="A8" s="473" t="s">
        <v>684</v>
      </c>
      <c r="B8" s="474"/>
      <c r="C8" s="475"/>
      <c r="D8" s="475">
        <v>1</v>
      </c>
      <c r="E8" s="476">
        <v>90</v>
      </c>
      <c r="F8" s="476">
        <f>D8*E8</f>
        <v>90</v>
      </c>
      <c r="G8" s="475"/>
      <c r="H8" s="518"/>
    </row>
  </sheetData>
  <sheetProtection/>
  <mergeCells count="2">
    <mergeCell ref="E6:F6"/>
    <mergeCell ref="A7:B7"/>
  </mergeCells>
  <printOptions/>
  <pageMargins left="0.75" right="0.75" top="1" bottom="1" header="0.5" footer="0.5"/>
  <pageSetup fitToHeight="0" fitToWidth="1" horizontalDpi="300" verticalDpi="300" orientation="portrait" scale="88" r:id="rId1"/>
</worksheet>
</file>

<file path=xl/worksheets/sheet54.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17" sqref="E17"/>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 style="419" customWidth="1"/>
    <col min="6" max="6" width="11" style="419" customWidth="1"/>
    <col min="7" max="7" width="12" style="419" customWidth="1"/>
    <col min="8" max="16384" width="9.33203125" style="419" customWidth="1"/>
  </cols>
  <sheetData>
    <row r="1" spans="1:6" ht="13.5" thickBot="1">
      <c r="A1" s="418" t="s">
        <v>520</v>
      </c>
      <c r="B1" s="242" t="s">
        <v>881</v>
      </c>
      <c r="E1" s="419" t="s">
        <v>521</v>
      </c>
      <c r="F1" s="242" t="s">
        <v>619</v>
      </c>
    </row>
    <row r="2" spans="1:6" ht="12.75">
      <c r="A2" s="418"/>
      <c r="B2" s="463" t="s">
        <v>882</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944</v>
      </c>
      <c r="C7" s="389" t="s">
        <v>982</v>
      </c>
      <c r="D7" s="389"/>
      <c r="E7" s="390">
        <v>80</v>
      </c>
      <c r="F7" s="389">
        <v>2</v>
      </c>
      <c r="G7" s="446">
        <f>F7*E7</f>
        <v>160</v>
      </c>
    </row>
    <row r="8" spans="1:7" ht="13.5" thickBot="1">
      <c r="A8" s="392"/>
      <c r="B8" s="394"/>
      <c r="C8" s="393"/>
      <c r="D8" s="429" t="s">
        <v>357</v>
      </c>
      <c r="E8" s="395"/>
      <c r="F8" s="452" t="s">
        <v>564</v>
      </c>
      <c r="G8" s="453">
        <f>SUM(G7:G7)</f>
        <v>160</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2" r:id="rId1"/>
</worksheet>
</file>

<file path=xl/worksheets/sheet55.xml><?xml version="1.0" encoding="utf-8"?>
<worksheet xmlns="http://schemas.openxmlformats.org/spreadsheetml/2006/main" xmlns:r="http://schemas.openxmlformats.org/officeDocument/2006/relationships">
  <sheetPr>
    <tabColor rgb="FF00B0F0"/>
    <pageSetUpPr fitToPage="1"/>
  </sheetPr>
  <dimension ref="A1:H10"/>
  <sheetViews>
    <sheetView workbookViewId="0" topLeftCell="A1">
      <selection activeCell="G17" sqref="G17"/>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8.66015625" style="419" customWidth="1"/>
    <col min="6" max="6" width="9.16015625" style="419" customWidth="1"/>
    <col min="7" max="7" width="11" style="419" customWidth="1"/>
    <col min="8" max="8" width="12.16015625" style="419" customWidth="1"/>
    <col min="9" max="16384" width="9.33203125" style="419" customWidth="1"/>
  </cols>
  <sheetData>
    <row r="1" spans="1:7" ht="13.5" thickBot="1">
      <c r="A1" s="418" t="s">
        <v>520</v>
      </c>
      <c r="B1" s="242" t="s">
        <v>881</v>
      </c>
      <c r="E1" s="419" t="s">
        <v>521</v>
      </c>
      <c r="G1" s="242" t="s">
        <v>697</v>
      </c>
    </row>
    <row r="2" spans="1:7" ht="12.75">
      <c r="A2" s="418"/>
      <c r="B2" s="463" t="s">
        <v>43</v>
      </c>
      <c r="G2" s="380"/>
    </row>
    <row r="3" ht="12.75">
      <c r="A3" s="420"/>
    </row>
    <row r="4" ht="12.75">
      <c r="A4" s="419" t="s">
        <v>527</v>
      </c>
    </row>
    <row r="5" ht="13.5" thickBot="1"/>
    <row r="6" spans="1:8" ht="12.75">
      <c r="A6" s="464"/>
      <c r="B6" s="465"/>
      <c r="C6" s="466"/>
      <c r="D6" s="458" t="s">
        <v>642</v>
      </c>
      <c r="E6" s="655" t="s">
        <v>660</v>
      </c>
      <c r="F6" s="656"/>
      <c r="G6" s="458" t="s">
        <v>665</v>
      </c>
      <c r="H6" s="467"/>
    </row>
    <row r="7" spans="1:8" ht="12.75" customHeight="1" thickBot="1">
      <c r="A7" s="657" t="s">
        <v>586</v>
      </c>
      <c r="B7" s="658"/>
      <c r="C7" s="468" t="s">
        <v>528</v>
      </c>
      <c r="D7" s="81" t="s">
        <v>659</v>
      </c>
      <c r="E7" s="486" t="s">
        <v>216</v>
      </c>
      <c r="F7" s="470" t="s">
        <v>542</v>
      </c>
      <c r="G7" s="471" t="s">
        <v>666</v>
      </c>
      <c r="H7" s="472" t="s">
        <v>542</v>
      </c>
    </row>
    <row r="8" spans="1:8" ht="13.5" thickBot="1">
      <c r="A8" s="488" t="s">
        <v>119</v>
      </c>
      <c r="B8" s="489"/>
      <c r="C8" s="422" t="s">
        <v>543</v>
      </c>
      <c r="D8" s="422">
        <v>250</v>
      </c>
      <c r="E8" s="59">
        <v>2.25</v>
      </c>
      <c r="F8" s="59">
        <v>562.5</v>
      </c>
      <c r="G8" s="58"/>
      <c r="H8" s="60">
        <f>D8*E8</f>
        <v>562.5</v>
      </c>
    </row>
    <row r="9" spans="1:8" ht="13.5" thickBot="1">
      <c r="A9" s="514" t="s">
        <v>120</v>
      </c>
      <c r="B9" s="502"/>
      <c r="C9" s="426"/>
      <c r="D9" s="426">
        <v>250</v>
      </c>
      <c r="E9" s="59">
        <v>2.25</v>
      </c>
      <c r="F9" s="33">
        <v>562.5</v>
      </c>
      <c r="G9" s="32"/>
      <c r="H9" s="106">
        <f>D9*E9</f>
        <v>562.5</v>
      </c>
    </row>
    <row r="10" spans="5:8" ht="12.75">
      <c r="E10" s="1"/>
      <c r="F10" s="1"/>
      <c r="G10" s="1"/>
      <c r="H10" s="1"/>
    </row>
  </sheetData>
  <sheetProtection/>
  <mergeCells count="2">
    <mergeCell ref="E6:F6"/>
    <mergeCell ref="A7:B7"/>
  </mergeCells>
  <printOptions/>
  <pageMargins left="0.75" right="0.75" top="1" bottom="1" header="0.5" footer="0.5"/>
  <pageSetup fitToHeight="0" fitToWidth="1" horizontalDpi="300" verticalDpi="300" orientation="portrait" scale="89" r:id="rId1"/>
</worksheet>
</file>

<file path=xl/worksheets/sheet56.xml><?xml version="1.0" encoding="utf-8"?>
<worksheet xmlns="http://schemas.openxmlformats.org/spreadsheetml/2006/main" xmlns:r="http://schemas.openxmlformats.org/officeDocument/2006/relationships">
  <sheetPr>
    <tabColor rgb="FF00B0F0"/>
    <pageSetUpPr fitToPage="1"/>
  </sheetPr>
  <dimension ref="A1:G12"/>
  <sheetViews>
    <sheetView workbookViewId="0" topLeftCell="A1">
      <selection activeCell="F19" sqref="F19"/>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83203125" style="419" customWidth="1"/>
    <col min="6" max="6" width="11" style="419" customWidth="1"/>
    <col min="7" max="7" width="12" style="419" customWidth="1"/>
    <col min="8" max="16384" width="9.33203125" style="419" customWidth="1"/>
  </cols>
  <sheetData>
    <row r="1" spans="1:6" ht="13.5" thickBot="1">
      <c r="A1" s="418" t="s">
        <v>520</v>
      </c>
      <c r="B1" s="242" t="s">
        <v>881</v>
      </c>
      <c r="E1" s="419" t="s">
        <v>521</v>
      </c>
      <c r="F1" s="242" t="s">
        <v>620</v>
      </c>
    </row>
    <row r="2" spans="1:6" ht="12.75">
      <c r="A2" s="418"/>
      <c r="B2" s="380" t="s">
        <v>1040</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944</v>
      </c>
      <c r="C7" s="389" t="s">
        <v>981</v>
      </c>
      <c r="D7" s="389"/>
      <c r="E7" s="390">
        <v>80</v>
      </c>
      <c r="F7" s="389">
        <v>2</v>
      </c>
      <c r="G7" s="446">
        <f>F7*E7</f>
        <v>160</v>
      </c>
    </row>
    <row r="8" spans="1:7" ht="13.5" thickBot="1">
      <c r="A8" s="392"/>
      <c r="B8" s="394"/>
      <c r="C8" s="393"/>
      <c r="D8" s="429" t="s">
        <v>358</v>
      </c>
      <c r="E8" s="395"/>
      <c r="F8" s="452" t="s">
        <v>564</v>
      </c>
      <c r="G8" s="453">
        <f>SUM(G7:G7)</f>
        <v>160</v>
      </c>
    </row>
    <row r="9" spans="1:7" ht="12.75">
      <c r="A9" s="380"/>
      <c r="B9" s="380"/>
      <c r="C9" s="380"/>
      <c r="D9" s="380"/>
      <c r="E9" s="380"/>
      <c r="F9" s="380"/>
      <c r="G9" s="380"/>
    </row>
    <row r="10" ht="12.75">
      <c r="A10" s="547"/>
    </row>
    <row r="12" ht="12.75">
      <c r="A12" s="547"/>
    </row>
  </sheetData>
  <sheetProtection/>
  <printOptions/>
  <pageMargins left="0.75" right="0.75" top="1" bottom="1" header="0.5" footer="0.5"/>
  <pageSetup fitToHeight="1" fitToWidth="1" horizontalDpi="300" verticalDpi="300" orientation="portrait" scale="91" r:id="rId1"/>
</worksheet>
</file>

<file path=xl/worksheets/sheet57.xml><?xml version="1.0" encoding="utf-8"?>
<worksheet xmlns="http://schemas.openxmlformats.org/spreadsheetml/2006/main" xmlns:r="http://schemas.openxmlformats.org/officeDocument/2006/relationships">
  <sheetPr>
    <tabColor rgb="FF00B0F0"/>
    <pageSetUpPr fitToPage="1"/>
  </sheetPr>
  <dimension ref="A1:G24"/>
  <sheetViews>
    <sheetView workbookViewId="0" topLeftCell="A1">
      <selection activeCell="E17" sqref="E17"/>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16015625" style="419" customWidth="1"/>
    <col min="6" max="6" width="11" style="419" customWidth="1"/>
    <col min="7" max="7" width="12" style="419" customWidth="1"/>
    <col min="8" max="16384" width="9.33203125" style="419" customWidth="1"/>
  </cols>
  <sheetData>
    <row r="1" spans="1:6" ht="13.5" thickBot="1">
      <c r="A1" s="418" t="s">
        <v>520</v>
      </c>
      <c r="B1" s="242" t="s">
        <v>881</v>
      </c>
      <c r="E1" s="419" t="s">
        <v>521</v>
      </c>
      <c r="F1" s="242" t="s">
        <v>621</v>
      </c>
    </row>
    <row r="2" spans="1:6" ht="12.75">
      <c r="A2" s="418"/>
      <c r="B2" s="380" t="s">
        <v>883</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864</v>
      </c>
      <c r="C6" s="422"/>
      <c r="D6" s="422">
        <v>1</v>
      </c>
      <c r="E6" s="423">
        <f>G17</f>
        <v>1495.5</v>
      </c>
      <c r="F6" s="422"/>
      <c r="G6" s="424">
        <f>E6*D6</f>
        <v>1495.5</v>
      </c>
    </row>
    <row r="7" spans="1:7" ht="13.5" thickBot="1">
      <c r="A7" s="425"/>
      <c r="B7" s="426" t="s">
        <v>527</v>
      </c>
      <c r="C7" s="426"/>
      <c r="D7" s="426">
        <v>1</v>
      </c>
      <c r="E7" s="427">
        <f>G22+G23</f>
        <v>1630</v>
      </c>
      <c r="F7" s="426"/>
      <c r="G7" s="428">
        <f>E7*D7</f>
        <v>1630</v>
      </c>
    </row>
    <row r="8" spans="1:7" ht="13.5" thickBot="1">
      <c r="A8" s="392"/>
      <c r="B8" s="394"/>
      <c r="C8" s="393"/>
      <c r="D8" s="429" t="s">
        <v>359</v>
      </c>
      <c r="E8" s="395">
        <f>SUM(E7:E7)</f>
        <v>1630</v>
      </c>
      <c r="F8" s="516"/>
      <c r="G8" s="396">
        <f>G6+G7</f>
        <v>3125.5</v>
      </c>
    </row>
    <row r="9" ht="12.75">
      <c r="A9" s="420"/>
    </row>
    <row r="10" ht="12.75">
      <c r="A10" s="418" t="s">
        <v>101</v>
      </c>
    </row>
    <row r="11" ht="13.5" thickBot="1"/>
    <row r="12" spans="1:7" ht="27" thickBot="1">
      <c r="A12" s="438" t="s">
        <v>514</v>
      </c>
      <c r="B12" s="384" t="s">
        <v>515</v>
      </c>
      <c r="C12" s="439" t="s">
        <v>980</v>
      </c>
      <c r="D12" s="385" t="s">
        <v>519</v>
      </c>
      <c r="E12" s="440" t="s">
        <v>522</v>
      </c>
      <c r="F12" s="441" t="s">
        <v>517</v>
      </c>
      <c r="G12" s="386" t="s">
        <v>518</v>
      </c>
    </row>
    <row r="13" spans="1:7" ht="12.75">
      <c r="A13" s="445"/>
      <c r="B13" s="389" t="s">
        <v>194</v>
      </c>
      <c r="C13" s="389" t="s">
        <v>983</v>
      </c>
      <c r="D13" s="389"/>
      <c r="E13" s="390">
        <v>80</v>
      </c>
      <c r="F13" s="389">
        <v>4</v>
      </c>
      <c r="G13" s="446">
        <f>F13*E13</f>
        <v>320</v>
      </c>
    </row>
    <row r="14" spans="1:7" ht="12.75">
      <c r="A14" s="445"/>
      <c r="B14" s="389" t="s">
        <v>195</v>
      </c>
      <c r="C14" s="389" t="s">
        <v>981</v>
      </c>
      <c r="D14" s="389"/>
      <c r="E14" s="390">
        <v>80</v>
      </c>
      <c r="F14" s="389">
        <v>10</v>
      </c>
      <c r="G14" s="446">
        <f>F14*E14</f>
        <v>800</v>
      </c>
    </row>
    <row r="15" spans="1:7" ht="12.75">
      <c r="A15" s="445"/>
      <c r="B15" s="389" t="s">
        <v>102</v>
      </c>
      <c r="C15" s="543" t="s">
        <v>984</v>
      </c>
      <c r="D15" s="389"/>
      <c r="E15" s="390">
        <v>0.47</v>
      </c>
      <c r="F15" s="389">
        <v>250</v>
      </c>
      <c r="G15" s="446">
        <f>F15*E15</f>
        <v>117.5</v>
      </c>
    </row>
    <row r="16" spans="1:7" ht="13.5" thickBot="1">
      <c r="A16" s="449"/>
      <c r="B16" s="426" t="s">
        <v>196</v>
      </c>
      <c r="C16" s="515" t="s">
        <v>103</v>
      </c>
      <c r="D16" s="426"/>
      <c r="E16" s="390">
        <v>129</v>
      </c>
      <c r="F16" s="426">
        <v>2</v>
      </c>
      <c r="G16" s="451">
        <f>E16*F16</f>
        <v>258</v>
      </c>
    </row>
    <row r="17" spans="1:7" ht="13.5" thickBot="1">
      <c r="A17" s="392"/>
      <c r="B17" s="394"/>
      <c r="C17" s="393"/>
      <c r="D17" s="429" t="s">
        <v>360</v>
      </c>
      <c r="E17" s="395"/>
      <c r="F17" s="452" t="s">
        <v>564</v>
      </c>
      <c r="G17" s="453">
        <f>SUM(G13:G16)</f>
        <v>1495.5</v>
      </c>
    </row>
    <row r="18" spans="1:7" ht="12.75">
      <c r="A18" s="380"/>
      <c r="B18" s="380"/>
      <c r="C18" s="380"/>
      <c r="D18" s="380"/>
      <c r="E18" s="380"/>
      <c r="F18" s="380"/>
      <c r="G18" s="380"/>
    </row>
    <row r="19" spans="1:7" ht="12.75">
      <c r="A19" s="380" t="s">
        <v>525</v>
      </c>
      <c r="B19" s="380"/>
      <c r="C19" s="380"/>
      <c r="D19" s="380"/>
      <c r="E19" s="380"/>
      <c r="F19" s="380"/>
      <c r="G19" s="380"/>
    </row>
    <row r="20" spans="1:7" ht="13.5" thickBot="1">
      <c r="A20" s="380"/>
      <c r="B20" s="380"/>
      <c r="C20" s="380"/>
      <c r="D20" s="380"/>
      <c r="E20" s="380"/>
      <c r="F20" s="380"/>
      <c r="G20" s="380"/>
    </row>
    <row r="21" spans="1:7" ht="27" thickBot="1">
      <c r="A21" s="480" t="s">
        <v>586</v>
      </c>
      <c r="B21" s="481"/>
      <c r="C21" s="482" t="s">
        <v>528</v>
      </c>
      <c r="D21" s="53" t="s">
        <v>594</v>
      </c>
      <c r="E21" s="483" t="s">
        <v>522</v>
      </c>
      <c r="F21" s="385" t="s">
        <v>648</v>
      </c>
      <c r="G21" s="484" t="s">
        <v>542</v>
      </c>
    </row>
    <row r="22" spans="1:7" ht="12.75">
      <c r="A22" s="488" t="s">
        <v>650</v>
      </c>
      <c r="B22" s="489"/>
      <c r="C22" s="422" t="s">
        <v>543</v>
      </c>
      <c r="D22" s="422">
        <v>10</v>
      </c>
      <c r="E22" s="490">
        <v>138</v>
      </c>
      <c r="F22" s="422"/>
      <c r="G22" s="491">
        <v>1380</v>
      </c>
    </row>
    <row r="23" spans="1:7" ht="13.5" thickBot="1">
      <c r="A23" s="514" t="s">
        <v>759</v>
      </c>
      <c r="B23" s="502"/>
      <c r="C23" s="426"/>
      <c r="D23" s="426">
        <v>1</v>
      </c>
      <c r="E23" s="478">
        <v>250</v>
      </c>
      <c r="F23" s="426"/>
      <c r="G23" s="503">
        <v>250</v>
      </c>
    </row>
    <row r="24" spans="1:7" ht="13.5" thickBot="1">
      <c r="A24" s="392"/>
      <c r="B24" s="394"/>
      <c r="C24" s="393"/>
      <c r="D24" s="429" t="s">
        <v>362</v>
      </c>
      <c r="E24" s="395"/>
      <c r="F24" s="452" t="s">
        <v>564</v>
      </c>
      <c r="G24" s="453">
        <f>SUM(G20:G23)</f>
        <v>1630</v>
      </c>
    </row>
  </sheetData>
  <sheetProtection/>
  <printOptions/>
  <pageMargins left="0.75" right="0.75" top="1" bottom="1" header="0.5" footer="0.5"/>
  <pageSetup fitToHeight="1" fitToWidth="1" horizontalDpi="300" verticalDpi="300" orientation="portrait" scale="92" r:id="rId1"/>
</worksheet>
</file>

<file path=xl/worksheets/sheet58.xml><?xml version="1.0" encoding="utf-8"?>
<worksheet xmlns="http://schemas.openxmlformats.org/spreadsheetml/2006/main" xmlns:r="http://schemas.openxmlformats.org/officeDocument/2006/relationships">
  <sheetPr>
    <tabColor rgb="FF00B0F0"/>
    <pageSetUpPr fitToPage="1"/>
  </sheetPr>
  <dimension ref="A1:L29"/>
  <sheetViews>
    <sheetView workbookViewId="0" topLeftCell="A19">
      <selection activeCell="B33" sqref="B33"/>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66015625" style="419" customWidth="1"/>
    <col min="6" max="6" width="11" style="419" customWidth="1"/>
    <col min="7" max="7" width="12" style="419" customWidth="1"/>
    <col min="8" max="16384" width="9.33203125" style="419" customWidth="1"/>
  </cols>
  <sheetData>
    <row r="1" spans="1:6" ht="13.5" thickBot="1">
      <c r="A1" s="418" t="s">
        <v>520</v>
      </c>
      <c r="B1" s="242" t="s">
        <v>881</v>
      </c>
      <c r="E1" s="419" t="s">
        <v>521</v>
      </c>
      <c r="F1" s="242" t="s">
        <v>698</v>
      </c>
    </row>
    <row r="2" spans="1:6" ht="12.75">
      <c r="A2" s="418"/>
      <c r="B2" s="380" t="s">
        <v>104</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864</v>
      </c>
      <c r="C6" s="422"/>
      <c r="D6" s="422">
        <v>1</v>
      </c>
      <c r="E6" s="423">
        <f>G17</f>
        <v>2775.5</v>
      </c>
      <c r="F6" s="422"/>
      <c r="G6" s="424">
        <f>E6*D6</f>
        <v>2775.5</v>
      </c>
    </row>
    <row r="7" spans="1:7" ht="13.5" thickBot="1">
      <c r="A7" s="425"/>
      <c r="B7" s="426" t="s">
        <v>527</v>
      </c>
      <c r="C7" s="426"/>
      <c r="D7" s="426">
        <v>1</v>
      </c>
      <c r="E7" s="427">
        <f>G23+G24+G25</f>
        <v>3867</v>
      </c>
      <c r="F7" s="426"/>
      <c r="G7" s="428">
        <f>E7*D7</f>
        <v>3867</v>
      </c>
    </row>
    <row r="8" spans="1:9" ht="13.5" thickBot="1">
      <c r="A8" s="392"/>
      <c r="B8" s="394"/>
      <c r="C8" s="393"/>
      <c r="D8" s="429" t="s">
        <v>363</v>
      </c>
      <c r="E8" s="430"/>
      <c r="F8" s="431"/>
      <c r="G8" s="396">
        <f>G6+G7</f>
        <v>6642.5</v>
      </c>
      <c r="I8" s="547"/>
    </row>
    <row r="9" ht="12.75">
      <c r="A9" s="420"/>
    </row>
    <row r="10" ht="12.75">
      <c r="A10" s="418" t="s">
        <v>101</v>
      </c>
    </row>
    <row r="11" ht="13.5" thickBot="1"/>
    <row r="12" spans="1:7" ht="27" thickBot="1">
      <c r="A12" s="438" t="s">
        <v>514</v>
      </c>
      <c r="B12" s="384" t="s">
        <v>515</v>
      </c>
      <c r="C12" s="439" t="s">
        <v>980</v>
      </c>
      <c r="D12" s="385" t="s">
        <v>519</v>
      </c>
      <c r="E12" s="440" t="s">
        <v>522</v>
      </c>
      <c r="F12" s="441" t="s">
        <v>517</v>
      </c>
      <c r="G12" s="386" t="s">
        <v>518</v>
      </c>
    </row>
    <row r="13" spans="1:7" ht="12.75">
      <c r="A13" s="445"/>
      <c r="B13" s="389" t="s">
        <v>194</v>
      </c>
      <c r="C13" s="389" t="s">
        <v>983</v>
      </c>
      <c r="D13" s="389"/>
      <c r="E13" s="390">
        <v>80</v>
      </c>
      <c r="F13" s="389">
        <v>4</v>
      </c>
      <c r="G13" s="446">
        <f>F13*E13</f>
        <v>320</v>
      </c>
    </row>
    <row r="14" spans="1:7" ht="12.75">
      <c r="A14" s="445"/>
      <c r="B14" s="389" t="s">
        <v>195</v>
      </c>
      <c r="C14" s="389" t="s">
        <v>981</v>
      </c>
      <c r="D14" s="389"/>
      <c r="E14" s="390">
        <v>80</v>
      </c>
      <c r="F14" s="389">
        <v>26</v>
      </c>
      <c r="G14" s="446">
        <f>F14*E14</f>
        <v>2080</v>
      </c>
    </row>
    <row r="15" spans="1:7" ht="12.75">
      <c r="A15" s="445"/>
      <c r="B15" s="389" t="s">
        <v>102</v>
      </c>
      <c r="C15" s="543" t="s">
        <v>985</v>
      </c>
      <c r="D15" s="389"/>
      <c r="E15" s="390">
        <v>0.47</v>
      </c>
      <c r="F15" s="389">
        <v>250</v>
      </c>
      <c r="G15" s="446">
        <f>F15*E15</f>
        <v>117.5</v>
      </c>
    </row>
    <row r="16" spans="1:7" ht="13.5" thickBot="1">
      <c r="A16" s="449"/>
      <c r="B16" s="426" t="s">
        <v>196</v>
      </c>
      <c r="C16" s="515" t="s">
        <v>103</v>
      </c>
      <c r="D16" s="426"/>
      <c r="E16" s="390">
        <v>129</v>
      </c>
      <c r="F16" s="426">
        <v>2</v>
      </c>
      <c r="G16" s="451">
        <f>E16*F16</f>
        <v>258</v>
      </c>
    </row>
    <row r="17" spans="1:7" ht="13.5" thickBot="1">
      <c r="A17" s="392"/>
      <c r="B17" s="394"/>
      <c r="C17" s="393"/>
      <c r="D17" s="429" t="s">
        <v>364</v>
      </c>
      <c r="E17" s="395"/>
      <c r="F17" s="452" t="s">
        <v>564</v>
      </c>
      <c r="G17" s="453">
        <f>SUM(G13:G16)</f>
        <v>2775.5</v>
      </c>
    </row>
    <row r="18" spans="1:7" ht="12.75">
      <c r="A18" s="380"/>
      <c r="B18" s="380"/>
      <c r="C18" s="380"/>
      <c r="D18" s="380"/>
      <c r="E18" s="380"/>
      <c r="F18" s="380"/>
      <c r="G18" s="380"/>
    </row>
    <row r="19" spans="1:7" ht="12.75">
      <c r="A19" s="380" t="s">
        <v>525</v>
      </c>
      <c r="B19" s="380"/>
      <c r="C19" s="380"/>
      <c r="D19" s="380"/>
      <c r="E19" s="380"/>
      <c r="F19" s="380"/>
      <c r="G19" s="380"/>
    </row>
    <row r="20" spans="1:7" ht="13.5" thickBot="1">
      <c r="A20" s="380"/>
      <c r="B20" s="380"/>
      <c r="C20" s="380"/>
      <c r="D20" s="380"/>
      <c r="E20" s="380"/>
      <c r="F20" s="380"/>
      <c r="G20" s="380"/>
    </row>
    <row r="21" spans="1:7" ht="27" thickBot="1">
      <c r="A21" s="480" t="s">
        <v>586</v>
      </c>
      <c r="B21" s="481"/>
      <c r="C21" s="482" t="s">
        <v>528</v>
      </c>
      <c r="D21" s="53" t="s">
        <v>594</v>
      </c>
      <c r="E21" s="483" t="s">
        <v>522</v>
      </c>
      <c r="F21" s="385" t="s">
        <v>648</v>
      </c>
      <c r="G21" s="484" t="s">
        <v>542</v>
      </c>
    </row>
    <row r="22" ht="13.5" thickBot="1"/>
    <row r="23" spans="1:7" ht="12.75">
      <c r="A23" s="488" t="s">
        <v>650</v>
      </c>
      <c r="B23" s="489"/>
      <c r="C23" s="422" t="s">
        <v>543</v>
      </c>
      <c r="D23" s="422">
        <v>26</v>
      </c>
      <c r="E23" s="490">
        <v>138</v>
      </c>
      <c r="F23" s="422"/>
      <c r="G23" s="491">
        <f>D23*E23</f>
        <v>3588</v>
      </c>
    </row>
    <row r="24" spans="1:7" ht="13.5" thickBot="1">
      <c r="A24" s="514" t="s">
        <v>759</v>
      </c>
      <c r="B24" s="502"/>
      <c r="C24" s="426"/>
      <c r="D24" s="426">
        <v>1</v>
      </c>
      <c r="E24" s="478">
        <v>250</v>
      </c>
      <c r="F24" s="426"/>
      <c r="G24" s="503">
        <f>D24*E24</f>
        <v>250</v>
      </c>
    </row>
    <row r="25" spans="1:12" ht="13.5" thickBot="1">
      <c r="A25" s="464" t="s">
        <v>953</v>
      </c>
      <c r="B25" s="465"/>
      <c r="C25" s="550"/>
      <c r="D25" s="550">
        <v>1</v>
      </c>
      <c r="E25" s="553">
        <v>29</v>
      </c>
      <c r="F25" s="466"/>
      <c r="G25" s="554">
        <f>D25*E25</f>
        <v>29</v>
      </c>
      <c r="L25" s="504"/>
    </row>
    <row r="26" spans="1:9" ht="13.5" thickBot="1">
      <c r="A26" s="392"/>
      <c r="B26" s="394"/>
      <c r="C26" s="393"/>
      <c r="D26" s="429" t="s">
        <v>365</v>
      </c>
      <c r="E26" s="395"/>
      <c r="F26" s="452" t="s">
        <v>564</v>
      </c>
      <c r="G26" s="453">
        <f>SUM(G20:G25)</f>
        <v>3867</v>
      </c>
      <c r="I26" s="547"/>
    </row>
    <row r="29" ht="12.75">
      <c r="A29" s="547"/>
    </row>
  </sheetData>
  <sheetProtection/>
  <printOptions/>
  <pageMargins left="0.75" right="0.75" top="1" bottom="1" header="0.5" footer="0.5"/>
  <pageSetup fitToHeight="1" fitToWidth="1" horizontalDpi="300" verticalDpi="300" orientation="portrait" scale="91" r:id="rId1"/>
</worksheet>
</file>

<file path=xl/worksheets/sheet59.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G1" sqref="G1"/>
    </sheetView>
  </sheetViews>
  <sheetFormatPr defaultColWidth="9.33203125" defaultRowHeight="12.75"/>
  <cols>
    <col min="1" max="1" width="13.83203125" style="419" customWidth="1"/>
    <col min="2" max="2" width="30.83203125" style="419" customWidth="1"/>
    <col min="3" max="3" width="17.83203125" style="419" customWidth="1"/>
    <col min="4" max="4" width="8.66015625" style="419" bestFit="1" customWidth="1"/>
    <col min="5" max="5" width="14.16015625" style="419" customWidth="1"/>
    <col min="6" max="6" width="11" style="419" customWidth="1"/>
    <col min="7" max="7" width="12" style="419" customWidth="1"/>
    <col min="8" max="8" width="11.83203125" style="419" customWidth="1"/>
    <col min="9" max="16384" width="9.33203125" style="419" customWidth="1"/>
  </cols>
  <sheetData>
    <row r="1" spans="1:7" ht="13.5" thickBot="1">
      <c r="A1" s="418" t="s">
        <v>520</v>
      </c>
      <c r="B1" s="242" t="s">
        <v>881</v>
      </c>
      <c r="E1" s="419" t="s">
        <v>521</v>
      </c>
      <c r="G1" s="617" t="s">
        <v>622</v>
      </c>
    </row>
    <row r="2" spans="1:7" ht="12.75">
      <c r="A2" s="418"/>
      <c r="B2" s="463" t="s">
        <v>1013</v>
      </c>
      <c r="G2" s="380"/>
    </row>
    <row r="3" ht="12.75">
      <c r="A3" s="420"/>
    </row>
    <row r="4" ht="12.75">
      <c r="A4" s="419" t="s">
        <v>527</v>
      </c>
    </row>
    <row r="5" ht="13.5" thickBot="1"/>
    <row r="6" spans="1:8" ht="12.75">
      <c r="A6" s="464"/>
      <c r="B6" s="465"/>
      <c r="C6" s="466"/>
      <c r="D6" s="458" t="s">
        <v>642</v>
      </c>
      <c r="E6" s="655" t="s">
        <v>660</v>
      </c>
      <c r="F6" s="656"/>
      <c r="G6" s="458" t="s">
        <v>667</v>
      </c>
      <c r="H6" s="467"/>
    </row>
    <row r="7" spans="1:8" ht="13.5" thickBot="1">
      <c r="A7" s="657" t="s">
        <v>130</v>
      </c>
      <c r="B7" s="658"/>
      <c r="C7" s="468" t="s">
        <v>528</v>
      </c>
      <c r="D7" s="81" t="s">
        <v>681</v>
      </c>
      <c r="E7" s="486" t="s">
        <v>218</v>
      </c>
      <c r="F7" s="470" t="s">
        <v>542</v>
      </c>
      <c r="G7" s="471" t="s">
        <v>682</v>
      </c>
      <c r="H7" s="472" t="s">
        <v>542</v>
      </c>
    </row>
    <row r="8" spans="1:8" ht="12.75">
      <c r="A8" s="488" t="s">
        <v>683</v>
      </c>
      <c r="B8" s="489"/>
      <c r="C8" s="422" t="s">
        <v>543</v>
      </c>
      <c r="D8" s="422"/>
      <c r="E8" s="490">
        <v>0.55</v>
      </c>
      <c r="F8" s="490">
        <f>D8*E8</f>
        <v>0</v>
      </c>
      <c r="G8" s="422"/>
      <c r="H8" s="491">
        <f>D8*E8</f>
        <v>0</v>
      </c>
    </row>
    <row r="9" spans="1:8" ht="13.5" thickBot="1">
      <c r="A9" s="514" t="s">
        <v>134</v>
      </c>
      <c r="B9" s="502"/>
      <c r="C9" s="426"/>
      <c r="D9" s="426"/>
      <c r="E9" s="478">
        <v>0.55</v>
      </c>
      <c r="F9" s="478">
        <f>D9*E9</f>
        <v>0</v>
      </c>
      <c r="G9" s="426"/>
      <c r="H9" s="503">
        <f>D9*E9</f>
        <v>0</v>
      </c>
    </row>
  </sheetData>
  <sheetProtection/>
  <mergeCells count="2">
    <mergeCell ref="E6:F6"/>
    <mergeCell ref="A7:B7"/>
  </mergeCells>
  <printOptions/>
  <pageMargins left="0.75" right="0.75" top="1" bottom="1" header="0.5" footer="0.5"/>
  <pageSetup fitToHeight="1" fitToWidth="1" horizontalDpi="300" verticalDpi="300" orientation="portrait" scale="83"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G31"/>
  <sheetViews>
    <sheetView workbookViewId="0" topLeftCell="A1">
      <selection activeCell="F27" sqref="F27"/>
    </sheetView>
  </sheetViews>
  <sheetFormatPr defaultColWidth="9.33203125" defaultRowHeight="12.75"/>
  <cols>
    <col min="1" max="1" width="13.83203125" style="419" customWidth="1"/>
    <col min="2" max="2" width="35.33203125" style="419" customWidth="1"/>
    <col min="3" max="3" width="17.83203125" style="419" customWidth="1"/>
    <col min="4" max="4" width="8.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584</v>
      </c>
      <c r="E1" s="419" t="s">
        <v>521</v>
      </c>
      <c r="F1" s="242" t="s">
        <v>395</v>
      </c>
    </row>
    <row r="2" spans="1:6" ht="12.75">
      <c r="A2" s="418"/>
      <c r="B2" s="463" t="s">
        <v>394</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G17</f>
        <v>1800</v>
      </c>
      <c r="F6" s="422"/>
      <c r="G6" s="424">
        <f>E6*D6</f>
        <v>1800</v>
      </c>
    </row>
    <row r="7" spans="1:7" ht="13.5" thickBot="1">
      <c r="A7" s="425"/>
      <c r="B7" s="426" t="s">
        <v>527</v>
      </c>
      <c r="C7" s="426"/>
      <c r="D7" s="426">
        <v>1</v>
      </c>
      <c r="E7" s="427">
        <f>G30</f>
        <v>3009</v>
      </c>
      <c r="F7" s="426"/>
      <c r="G7" s="428">
        <f>E7*D7</f>
        <v>3009</v>
      </c>
    </row>
    <row r="8" spans="1:7" ht="13.5" thickBot="1">
      <c r="A8" s="527"/>
      <c r="B8" s="394"/>
      <c r="C8" s="528" t="s">
        <v>396</v>
      </c>
      <c r="D8" s="394"/>
      <c r="E8" s="394"/>
      <c r="F8" s="394"/>
      <c r="G8" s="396">
        <f>G6+G7</f>
        <v>4809</v>
      </c>
    </row>
    <row r="9" spans="1:7" ht="12.75">
      <c r="A9" s="434"/>
      <c r="B9" s="434"/>
      <c r="C9" s="530"/>
      <c r="D9" s="434"/>
      <c r="E9" s="434"/>
      <c r="F9" s="434"/>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944</v>
      </c>
      <c r="C13" s="389" t="s">
        <v>981</v>
      </c>
      <c r="D13" s="389"/>
      <c r="E13" s="390">
        <v>80</v>
      </c>
      <c r="F13" s="389">
        <v>10</v>
      </c>
      <c r="G13" s="446">
        <f>F13*E13</f>
        <v>800</v>
      </c>
    </row>
    <row r="14" spans="1:7" ht="12.75">
      <c r="A14" s="445"/>
      <c r="B14" s="389" t="s">
        <v>109</v>
      </c>
      <c r="C14" s="389" t="s">
        <v>981</v>
      </c>
      <c r="D14" s="389"/>
      <c r="E14" s="390">
        <v>35</v>
      </c>
      <c r="F14" s="389">
        <v>10</v>
      </c>
      <c r="G14" s="446">
        <f>F14*E14</f>
        <v>350</v>
      </c>
    </row>
    <row r="15" spans="1:7" ht="12.75">
      <c r="A15" s="445"/>
      <c r="B15" s="389" t="s">
        <v>109</v>
      </c>
      <c r="C15" s="389" t="s">
        <v>981</v>
      </c>
      <c r="D15" s="389"/>
      <c r="E15" s="390">
        <v>35</v>
      </c>
      <c r="F15" s="389">
        <v>10</v>
      </c>
      <c r="G15" s="446">
        <f>F15*E15</f>
        <v>350</v>
      </c>
    </row>
    <row r="16" spans="1:7" ht="13.5" thickBot="1">
      <c r="A16" s="449"/>
      <c r="B16" s="426" t="s">
        <v>654</v>
      </c>
      <c r="C16" s="389" t="s">
        <v>981</v>
      </c>
      <c r="D16" s="426"/>
      <c r="E16" s="478">
        <v>30</v>
      </c>
      <c r="F16" s="426">
        <v>10</v>
      </c>
      <c r="G16" s="532">
        <f>F16*E16</f>
        <v>300</v>
      </c>
    </row>
    <row r="17" spans="1:7" ht="13.5" thickBot="1">
      <c r="A17" s="392"/>
      <c r="B17" s="394"/>
      <c r="C17" s="393"/>
      <c r="D17" s="429" t="s">
        <v>397</v>
      </c>
      <c r="E17" s="395"/>
      <c r="F17" s="452" t="s">
        <v>564</v>
      </c>
      <c r="G17" s="453">
        <f>SUM(G13:G16)</f>
        <v>1800</v>
      </c>
    </row>
    <row r="18" spans="1:7" ht="12.75">
      <c r="A18" s="380"/>
      <c r="B18" s="380"/>
      <c r="C18" s="380"/>
      <c r="D18" s="380"/>
      <c r="E18" s="380"/>
      <c r="F18" s="380"/>
      <c r="G18" s="380"/>
    </row>
    <row r="19" spans="1:7" ht="12.75">
      <c r="A19" s="380" t="s">
        <v>525</v>
      </c>
      <c r="B19" s="380"/>
      <c r="C19" s="380"/>
      <c r="D19" s="380"/>
      <c r="E19" s="380"/>
      <c r="F19" s="380"/>
      <c r="G19" s="380"/>
    </row>
    <row r="20" spans="1:7" ht="13.5" thickBot="1">
      <c r="A20" s="380"/>
      <c r="B20" s="380"/>
      <c r="C20" s="380"/>
      <c r="D20" s="380"/>
      <c r="E20" s="380"/>
      <c r="F20" s="380"/>
      <c r="G20" s="380"/>
    </row>
    <row r="21" spans="1:7" ht="27" thickBot="1">
      <c r="A21" s="381" t="s">
        <v>526</v>
      </c>
      <c r="B21" s="382" t="s">
        <v>527</v>
      </c>
      <c r="C21" s="383" t="s">
        <v>528</v>
      </c>
      <c r="D21" s="384" t="s">
        <v>529</v>
      </c>
      <c r="E21" s="385" t="s">
        <v>530</v>
      </c>
      <c r="F21" s="43" t="s">
        <v>531</v>
      </c>
      <c r="G21" s="386" t="s">
        <v>532</v>
      </c>
    </row>
    <row r="22" spans="1:7" ht="15">
      <c r="A22" s="488" t="s">
        <v>939</v>
      </c>
      <c r="B22" s="388"/>
      <c r="C22" s="389"/>
      <c r="D22" s="389">
        <v>1</v>
      </c>
      <c r="E22" s="389"/>
      <c r="F22" s="490">
        <v>834</v>
      </c>
      <c r="G22" s="391">
        <f aca="true" t="shared" si="0" ref="G22:G29">D22*F22</f>
        <v>834</v>
      </c>
    </row>
    <row r="23" spans="1:7" ht="12.75">
      <c r="A23" s="387" t="s">
        <v>598</v>
      </c>
      <c r="B23" s="388"/>
      <c r="C23" s="389"/>
      <c r="D23" s="389">
        <v>1</v>
      </c>
      <c r="E23" s="389"/>
      <c r="F23" s="390">
        <v>255</v>
      </c>
      <c r="G23" s="391">
        <f t="shared" si="0"/>
        <v>255</v>
      </c>
    </row>
    <row r="24" spans="1:7" ht="12.75">
      <c r="A24" s="387" t="s">
        <v>1012</v>
      </c>
      <c r="B24" s="388"/>
      <c r="C24" s="389"/>
      <c r="D24" s="389">
        <v>20</v>
      </c>
      <c r="E24" s="389"/>
      <c r="F24" s="390">
        <v>78</v>
      </c>
      <c r="G24" s="391">
        <f t="shared" si="0"/>
        <v>1560</v>
      </c>
    </row>
    <row r="25" spans="1:7" ht="12.75">
      <c r="A25" s="289" t="s">
        <v>115</v>
      </c>
      <c r="B25" s="388"/>
      <c r="C25" s="389"/>
      <c r="D25" s="389">
        <v>1</v>
      </c>
      <c r="E25" s="389"/>
      <c r="F25" s="390">
        <v>10</v>
      </c>
      <c r="G25" s="391">
        <f t="shared" si="0"/>
        <v>10</v>
      </c>
    </row>
    <row r="26" spans="1:7" ht="12.75">
      <c r="A26" s="387" t="s">
        <v>117</v>
      </c>
      <c r="B26" s="388"/>
      <c r="C26" s="389"/>
      <c r="D26" s="389">
        <v>1</v>
      </c>
      <c r="E26" s="389"/>
      <c r="F26" s="390">
        <v>125</v>
      </c>
      <c r="G26" s="391">
        <f t="shared" si="0"/>
        <v>125</v>
      </c>
    </row>
    <row r="27" spans="1:7" ht="12.75">
      <c r="A27" s="387" t="s">
        <v>110</v>
      </c>
      <c r="B27" s="388"/>
      <c r="C27" s="389"/>
      <c r="D27" s="389">
        <v>20</v>
      </c>
      <c r="E27" s="389"/>
      <c r="F27" s="390">
        <v>5</v>
      </c>
      <c r="G27" s="391">
        <f t="shared" si="0"/>
        <v>100</v>
      </c>
    </row>
    <row r="28" spans="1:7" ht="12.75">
      <c r="A28" s="387" t="s">
        <v>943</v>
      </c>
      <c r="B28" s="388"/>
      <c r="C28" s="389"/>
      <c r="D28" s="389">
        <v>1</v>
      </c>
      <c r="E28" s="389"/>
      <c r="F28" s="390">
        <v>105</v>
      </c>
      <c r="G28" s="391">
        <f t="shared" si="0"/>
        <v>105</v>
      </c>
    </row>
    <row r="29" spans="1:7" ht="13.5" thickBot="1">
      <c r="A29" s="387" t="s">
        <v>107</v>
      </c>
      <c r="B29" s="388"/>
      <c r="C29" s="389"/>
      <c r="D29" s="389">
        <v>1</v>
      </c>
      <c r="E29" s="389"/>
      <c r="F29" s="390">
        <v>20</v>
      </c>
      <c r="G29" s="391">
        <f t="shared" si="0"/>
        <v>20</v>
      </c>
    </row>
    <row r="30" spans="1:7" ht="13.5" thickBot="1">
      <c r="A30" s="392"/>
      <c r="B30" s="393"/>
      <c r="C30" s="394"/>
      <c r="D30" s="393"/>
      <c r="E30" s="429" t="s">
        <v>398</v>
      </c>
      <c r="F30" s="395"/>
      <c r="G30" s="396">
        <f>SUM(G22:G29)</f>
        <v>3009</v>
      </c>
    </row>
    <row r="31" ht="12.75">
      <c r="A31" s="419" t="s">
        <v>999</v>
      </c>
    </row>
  </sheetData>
  <sheetProtection/>
  <printOptions/>
  <pageMargins left="0.75" right="0.75" top="1" bottom="1" header="0.5" footer="0.5"/>
  <pageSetup fitToHeight="1" fitToWidth="1" horizontalDpi="600" verticalDpi="600" orientation="portrait" scale="87" r:id="rId1"/>
</worksheet>
</file>

<file path=xl/worksheets/sheet60.xml><?xml version="1.0" encoding="utf-8"?>
<worksheet xmlns="http://schemas.openxmlformats.org/spreadsheetml/2006/main" xmlns:r="http://schemas.openxmlformats.org/officeDocument/2006/relationships">
  <sheetPr>
    <tabColor rgb="FF00B0F0"/>
    <pageSetUpPr fitToPage="1"/>
  </sheetPr>
  <dimension ref="A1:G24"/>
  <sheetViews>
    <sheetView workbookViewId="0" topLeftCell="A1">
      <selection activeCell="C18" sqref="C18"/>
    </sheetView>
  </sheetViews>
  <sheetFormatPr defaultColWidth="9.33203125" defaultRowHeight="12.75"/>
  <cols>
    <col min="1" max="1" width="13.83203125" style="419" customWidth="1"/>
    <col min="2" max="2" width="36.83203125" style="419" customWidth="1"/>
    <col min="3" max="3" width="17.83203125" style="419" customWidth="1"/>
    <col min="4" max="4" width="10.33203125" style="419" customWidth="1"/>
    <col min="5" max="5" width="15.5" style="419" customWidth="1"/>
    <col min="6" max="6" width="11" style="419" customWidth="1"/>
    <col min="7" max="7" width="12.16015625" style="419" customWidth="1"/>
    <col min="8" max="16384" width="9.33203125" style="419" customWidth="1"/>
  </cols>
  <sheetData>
    <row r="1" spans="1:6" ht="13.5" thickBot="1">
      <c r="A1" s="418" t="s">
        <v>520</v>
      </c>
      <c r="B1" s="242" t="s">
        <v>881</v>
      </c>
      <c r="E1" s="419" t="s">
        <v>521</v>
      </c>
      <c r="F1" s="242" t="s">
        <v>760</v>
      </c>
    </row>
    <row r="2" spans="1:6" ht="12.75">
      <c r="A2" s="418"/>
      <c r="B2" s="380" t="s">
        <v>1041</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G16</f>
        <v>237.5</v>
      </c>
      <c r="F6" s="422"/>
      <c r="G6" s="424">
        <f>E6*D6</f>
        <v>237.5</v>
      </c>
    </row>
    <row r="7" spans="1:7" ht="13.5" thickBot="1">
      <c r="A7" s="425"/>
      <c r="B7" s="426" t="s">
        <v>527</v>
      </c>
      <c r="C7" s="426"/>
      <c r="D7" s="426">
        <v>1</v>
      </c>
      <c r="E7" s="427">
        <f>G24</f>
        <v>115</v>
      </c>
      <c r="F7" s="426"/>
      <c r="G7" s="428">
        <f>E7*D7</f>
        <v>115</v>
      </c>
    </row>
    <row r="8" spans="1:7" ht="13.5" thickBot="1">
      <c r="A8" s="392"/>
      <c r="B8" s="394"/>
      <c r="C8" s="393"/>
      <c r="D8" s="429" t="s">
        <v>366</v>
      </c>
      <c r="E8" s="430"/>
      <c r="F8" s="431"/>
      <c r="G8" s="396">
        <f>G6+G7</f>
        <v>352.5</v>
      </c>
    </row>
    <row r="9" ht="12.75">
      <c r="A9" s="420"/>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443" t="s">
        <v>523</v>
      </c>
      <c r="C13" s="389" t="s">
        <v>982</v>
      </c>
      <c r="D13" s="389"/>
      <c r="E13" s="390">
        <v>95</v>
      </c>
      <c r="F13" s="389">
        <v>0.5</v>
      </c>
      <c r="G13" s="446">
        <f>F13*E13</f>
        <v>47.5</v>
      </c>
    </row>
    <row r="14" spans="1:7" ht="12.75">
      <c r="A14" s="445"/>
      <c r="B14" s="389" t="s">
        <v>944</v>
      </c>
      <c r="C14" s="389" t="s">
        <v>982</v>
      </c>
      <c r="D14" s="389"/>
      <c r="E14" s="390">
        <v>80</v>
      </c>
      <c r="F14" s="389">
        <v>1</v>
      </c>
      <c r="G14" s="446">
        <f>F14*E14</f>
        <v>80</v>
      </c>
    </row>
    <row r="15" spans="1:7" ht="13.5" thickBot="1">
      <c r="A15" s="445"/>
      <c r="B15" s="389" t="s">
        <v>761</v>
      </c>
      <c r="C15" s="389" t="s">
        <v>981</v>
      </c>
      <c r="D15" s="389"/>
      <c r="E15" s="390">
        <v>55</v>
      </c>
      <c r="F15" s="389">
        <v>2</v>
      </c>
      <c r="G15" s="446">
        <f>F15*E15</f>
        <v>110</v>
      </c>
    </row>
    <row r="16" spans="1:7" ht="13.5" thickBot="1">
      <c r="A16" s="392"/>
      <c r="B16" s="394"/>
      <c r="C16" s="393"/>
      <c r="D16" s="429" t="s">
        <v>367</v>
      </c>
      <c r="E16" s="395"/>
      <c r="F16" s="452" t="s">
        <v>564</v>
      </c>
      <c r="G16" s="453">
        <f>SUM(G13:G15)</f>
        <v>237.5</v>
      </c>
    </row>
    <row r="17" spans="1:7" ht="12.75">
      <c r="A17" s="380"/>
      <c r="B17" s="380"/>
      <c r="C17" s="380"/>
      <c r="D17" s="380"/>
      <c r="E17" s="380"/>
      <c r="F17" s="380"/>
      <c r="G17" s="380"/>
    </row>
    <row r="18" spans="1:7" ht="12.75">
      <c r="A18" s="380" t="s">
        <v>525</v>
      </c>
      <c r="B18" s="380"/>
      <c r="C18" s="380"/>
      <c r="D18" s="380"/>
      <c r="E18" s="380"/>
      <c r="F18" s="380"/>
      <c r="G18" s="380"/>
    </row>
    <row r="19" spans="1:7" ht="13.5" thickBot="1">
      <c r="A19" s="380"/>
      <c r="B19" s="380"/>
      <c r="C19" s="380"/>
      <c r="D19" s="380"/>
      <c r="E19" s="380"/>
      <c r="F19" s="380"/>
      <c r="G19" s="380"/>
    </row>
    <row r="20" spans="1:7" ht="27" thickBot="1">
      <c r="A20" s="381" t="s">
        <v>526</v>
      </c>
      <c r="B20" s="382" t="s">
        <v>527</v>
      </c>
      <c r="C20" s="383" t="s">
        <v>528</v>
      </c>
      <c r="D20" s="384" t="s">
        <v>529</v>
      </c>
      <c r="E20" s="385" t="s">
        <v>530</v>
      </c>
      <c r="F20" s="43" t="s">
        <v>531</v>
      </c>
      <c r="G20" s="386" t="s">
        <v>532</v>
      </c>
    </row>
    <row r="21" spans="1:7" ht="12.75">
      <c r="A21" s="387" t="s">
        <v>121</v>
      </c>
      <c r="B21" s="388"/>
      <c r="C21" s="389"/>
      <c r="D21" s="389">
        <v>1</v>
      </c>
      <c r="E21" s="389"/>
      <c r="F21" s="390">
        <v>55</v>
      </c>
      <c r="G21" s="391">
        <f>D21*F21</f>
        <v>55</v>
      </c>
    </row>
    <row r="22" spans="1:7" ht="12.75">
      <c r="A22" s="387" t="s">
        <v>107</v>
      </c>
      <c r="B22" s="388"/>
      <c r="C22" s="389"/>
      <c r="D22" s="389">
        <v>1</v>
      </c>
      <c r="E22" s="389"/>
      <c r="F22" s="390">
        <v>20</v>
      </c>
      <c r="G22" s="391">
        <f>D22*F22</f>
        <v>20</v>
      </c>
    </row>
    <row r="23" spans="1:7" ht="13.5" thickBot="1">
      <c r="A23" s="387" t="s">
        <v>573</v>
      </c>
      <c r="B23" s="388"/>
      <c r="C23" s="389"/>
      <c r="D23" s="389">
        <v>4</v>
      </c>
      <c r="E23" s="389"/>
      <c r="F23" s="390">
        <v>10</v>
      </c>
      <c r="G23" s="391">
        <f>D23*F23</f>
        <v>40</v>
      </c>
    </row>
    <row r="24" spans="1:7" ht="13.5" thickBot="1">
      <c r="A24" s="392"/>
      <c r="B24" s="393"/>
      <c r="C24" s="394"/>
      <c r="D24" s="393"/>
      <c r="E24" s="429" t="s">
        <v>368</v>
      </c>
      <c r="F24" s="395"/>
      <c r="G24" s="396">
        <f>SUM(G21:G23)</f>
        <v>115</v>
      </c>
    </row>
  </sheetData>
  <sheetProtection/>
  <printOptions/>
  <pageMargins left="0.75" right="0.75" top="1" bottom="1" header="0.5" footer="0.5"/>
  <pageSetup fitToHeight="0" fitToWidth="1" horizontalDpi="600" verticalDpi="600" orientation="landscape" r:id="rId1"/>
</worksheet>
</file>

<file path=xl/worksheets/sheet61.xml><?xml version="1.0" encoding="utf-8"?>
<worksheet xmlns="http://schemas.openxmlformats.org/spreadsheetml/2006/main" xmlns:r="http://schemas.openxmlformats.org/officeDocument/2006/relationships">
  <sheetPr>
    <tabColor rgb="FF00B0F0"/>
    <pageSetUpPr fitToPage="1"/>
  </sheetPr>
  <dimension ref="A1:I18"/>
  <sheetViews>
    <sheetView workbookViewId="0" topLeftCell="A1">
      <selection activeCell="G15" sqref="G15"/>
    </sheetView>
  </sheetViews>
  <sheetFormatPr defaultColWidth="9.33203125" defaultRowHeight="12.75"/>
  <cols>
    <col min="1" max="1" width="17.83203125" style="419" customWidth="1"/>
    <col min="2" max="2" width="30.83203125" style="419" customWidth="1"/>
    <col min="3" max="3" width="18" style="419" customWidth="1"/>
    <col min="4" max="4" width="10" style="419" bestFit="1" customWidth="1"/>
    <col min="5" max="5" width="15.16015625" style="419" bestFit="1" customWidth="1"/>
    <col min="6" max="6" width="10" style="419" bestFit="1" customWidth="1"/>
    <col min="7" max="7" width="12.16015625" style="419" customWidth="1"/>
    <col min="8" max="16384" width="9.33203125" style="419" customWidth="1"/>
  </cols>
  <sheetData>
    <row r="1" spans="1:6" ht="13.5" thickBot="1">
      <c r="A1" s="418" t="s">
        <v>520</v>
      </c>
      <c r="B1" s="242" t="s">
        <v>929</v>
      </c>
      <c r="E1" s="419" t="s">
        <v>521</v>
      </c>
      <c r="F1" s="617" t="s">
        <v>930</v>
      </c>
    </row>
    <row r="2" spans="1:6" ht="12.75">
      <c r="A2" s="418"/>
      <c r="B2" s="380" t="s">
        <v>874</v>
      </c>
      <c r="F2" s="380"/>
    </row>
    <row r="3" ht="13.5" thickBot="1">
      <c r="A3" s="420"/>
    </row>
    <row r="4" spans="1:7" ht="12.75">
      <c r="A4" s="7" t="s">
        <v>560</v>
      </c>
      <c r="B4" s="8" t="s">
        <v>534</v>
      </c>
      <c r="C4" s="8" t="s">
        <v>528</v>
      </c>
      <c r="D4" s="8" t="s">
        <v>540</v>
      </c>
      <c r="E4" s="8" t="s">
        <v>561</v>
      </c>
      <c r="F4" s="9"/>
      <c r="G4" s="76" t="s">
        <v>562</v>
      </c>
    </row>
    <row r="5" spans="1:7" ht="13.5" thickBot="1">
      <c r="A5" s="13"/>
      <c r="B5" s="14"/>
      <c r="C5" s="14"/>
      <c r="D5" s="14" t="s">
        <v>640</v>
      </c>
      <c r="E5" s="14" t="s">
        <v>568</v>
      </c>
      <c r="F5" s="15"/>
      <c r="G5" s="78" t="s">
        <v>568</v>
      </c>
    </row>
    <row r="6" spans="1:7" ht="13.5" thickBot="1">
      <c r="A6" s="510"/>
      <c r="B6" s="511" t="s">
        <v>154</v>
      </c>
      <c r="C6" s="511"/>
      <c r="D6" s="511">
        <v>1</v>
      </c>
      <c r="E6" s="512">
        <f>SUM(G11:G16)</f>
        <v>412</v>
      </c>
      <c r="F6" s="242"/>
      <c r="G6" s="513">
        <f>E6*D6</f>
        <v>412</v>
      </c>
    </row>
    <row r="8" ht="12.75">
      <c r="A8" s="419" t="s">
        <v>539</v>
      </c>
    </row>
    <row r="9" ht="13.5" thickBot="1"/>
    <row r="10" spans="1:7" ht="39.75" thickBot="1">
      <c r="A10" s="480" t="s">
        <v>590</v>
      </c>
      <c r="B10" s="481"/>
      <c r="C10" s="482" t="s">
        <v>528</v>
      </c>
      <c r="D10" s="53" t="s">
        <v>565</v>
      </c>
      <c r="E10" s="483" t="s">
        <v>633</v>
      </c>
      <c r="F10" s="385" t="s">
        <v>541</v>
      </c>
      <c r="G10" s="484" t="s">
        <v>542</v>
      </c>
    </row>
    <row r="11" spans="1:7" ht="12.75">
      <c r="A11" s="488" t="s">
        <v>1018</v>
      </c>
      <c r="B11" s="489"/>
      <c r="C11" s="422" t="s">
        <v>543</v>
      </c>
      <c r="D11" s="422">
        <v>1</v>
      </c>
      <c r="E11" s="390">
        <v>96</v>
      </c>
      <c r="F11" s="422"/>
      <c r="G11" s="424">
        <f>E11*D11</f>
        <v>96</v>
      </c>
    </row>
    <row r="12" spans="1:7" ht="12.75">
      <c r="A12" s="387" t="s">
        <v>583</v>
      </c>
      <c r="B12" s="388" t="s">
        <v>1058</v>
      </c>
      <c r="C12" s="389"/>
      <c r="D12" s="389">
        <v>1</v>
      </c>
      <c r="E12" s="390">
        <v>202</v>
      </c>
      <c r="F12" s="389"/>
      <c r="G12" s="391">
        <f>E12*D12</f>
        <v>202</v>
      </c>
    </row>
    <row r="13" spans="1:7" ht="12.75">
      <c r="A13" s="387" t="s">
        <v>1064</v>
      </c>
      <c r="B13" s="388"/>
      <c r="C13" s="389"/>
      <c r="D13" s="389"/>
      <c r="E13" s="390">
        <v>79</v>
      </c>
      <c r="F13" s="389"/>
      <c r="G13" s="391">
        <v>79</v>
      </c>
    </row>
    <row r="14" spans="1:7" ht="13.5" thickBot="1">
      <c r="A14" s="514" t="s">
        <v>1065</v>
      </c>
      <c r="B14" s="502"/>
      <c r="C14" s="426"/>
      <c r="D14" s="426"/>
      <c r="E14" s="478">
        <v>35</v>
      </c>
      <c r="F14" s="426"/>
      <c r="G14" s="428">
        <v>35</v>
      </c>
    </row>
    <row r="15" spans="1:7" ht="12.75">
      <c r="A15" s="380"/>
      <c r="B15" s="380"/>
      <c r="C15" s="380"/>
      <c r="D15" s="380"/>
      <c r="E15" s="380"/>
      <c r="F15" s="380"/>
      <c r="G15" s="640"/>
    </row>
    <row r="16" spans="1:7" ht="12.75">
      <c r="A16" s="380"/>
      <c r="B16" s="380"/>
      <c r="C16" s="380"/>
      <c r="D16" s="380"/>
      <c r="E16" s="436"/>
      <c r="F16" s="380"/>
      <c r="G16" s="640"/>
    </row>
    <row r="18" spans="1:9" ht="12.75">
      <c r="A18" s="547"/>
      <c r="I18" s="547"/>
    </row>
  </sheetData>
  <sheetProtection/>
  <printOptions/>
  <pageMargins left="0.7" right="0.7" top="0.75" bottom="0.75" header="0.3" footer="0.3"/>
  <pageSetup fitToHeight="0" fitToWidth="1" horizontalDpi="600" verticalDpi="600" orientation="portrait" scale="92" r:id="rId1"/>
</worksheet>
</file>

<file path=xl/worksheets/sheet62.xml><?xml version="1.0" encoding="utf-8"?>
<worksheet xmlns="http://schemas.openxmlformats.org/spreadsheetml/2006/main" xmlns:r="http://schemas.openxmlformats.org/officeDocument/2006/relationships">
  <sheetPr>
    <tabColor rgb="FF00B0F0"/>
  </sheetPr>
  <dimension ref="A1:G12"/>
  <sheetViews>
    <sheetView workbookViewId="0" topLeftCell="A1">
      <selection activeCell="C8" sqref="C8"/>
    </sheetView>
  </sheetViews>
  <sheetFormatPr defaultColWidth="9.33203125" defaultRowHeight="12.75"/>
  <cols>
    <col min="1" max="1" width="13.83203125" style="419" customWidth="1"/>
    <col min="2" max="2" width="22.33203125" style="419" customWidth="1"/>
    <col min="3" max="3" width="8" style="419" customWidth="1"/>
    <col min="4" max="4" width="7.66015625" style="419" customWidth="1"/>
    <col min="5" max="5" width="15.83203125" style="419" customWidth="1"/>
    <col min="6" max="6" width="11" style="419" customWidth="1"/>
    <col min="7" max="7" width="12" style="419" customWidth="1"/>
    <col min="8" max="16384" width="9.33203125" style="419" customWidth="1"/>
  </cols>
  <sheetData>
    <row r="1" spans="1:6" ht="13.5" thickBot="1">
      <c r="A1" s="418" t="s">
        <v>520</v>
      </c>
      <c r="B1" s="242" t="s">
        <v>881</v>
      </c>
      <c r="E1" s="419" t="s">
        <v>521</v>
      </c>
      <c r="F1" s="242" t="s">
        <v>958</v>
      </c>
    </row>
    <row r="2" spans="1:6" ht="12.75">
      <c r="A2" s="418"/>
      <c r="B2" s="380" t="s">
        <v>1042</v>
      </c>
      <c r="F2" s="380"/>
    </row>
    <row r="3" ht="12.75">
      <c r="A3" s="420"/>
    </row>
    <row r="4" ht="12.75">
      <c r="A4" s="418" t="s">
        <v>513</v>
      </c>
    </row>
    <row r="5" ht="13.5" thickBot="1"/>
    <row r="6" spans="1:7" ht="27" thickBot="1">
      <c r="A6" s="438" t="s">
        <v>514</v>
      </c>
      <c r="B6" s="384" t="s">
        <v>515</v>
      </c>
      <c r="C6" s="439" t="s">
        <v>516</v>
      </c>
      <c r="D6" s="385" t="s">
        <v>519</v>
      </c>
      <c r="E6" s="440" t="s">
        <v>522</v>
      </c>
      <c r="F6" s="441" t="s">
        <v>517</v>
      </c>
      <c r="G6" s="386" t="s">
        <v>518</v>
      </c>
    </row>
    <row r="7" spans="1:7" ht="13.5" thickBot="1">
      <c r="A7" s="445"/>
      <c r="B7" s="389" t="s">
        <v>944</v>
      </c>
      <c r="C7" s="389"/>
      <c r="D7" s="389"/>
      <c r="E7" s="390">
        <v>80</v>
      </c>
      <c r="F7" s="389">
        <v>4</v>
      </c>
      <c r="G7" s="446">
        <f>F7*E7</f>
        <v>320</v>
      </c>
    </row>
    <row r="8" spans="1:7" ht="13.5" thickBot="1">
      <c r="A8" s="392"/>
      <c r="B8" s="394"/>
      <c r="C8" s="393"/>
      <c r="D8" s="429" t="s">
        <v>959</v>
      </c>
      <c r="E8" s="395"/>
      <c r="F8" s="452" t="s">
        <v>564</v>
      </c>
      <c r="G8" s="453">
        <f>SUM(G7:G7)</f>
        <v>320</v>
      </c>
    </row>
    <row r="9" spans="1:7" ht="12.75">
      <c r="A9" s="380"/>
      <c r="B9" s="380"/>
      <c r="C9" s="380"/>
      <c r="D9" s="380"/>
      <c r="E9" s="380"/>
      <c r="F9" s="380"/>
      <c r="G9" s="380"/>
    </row>
    <row r="10" ht="12.75">
      <c r="A10" s="547"/>
    </row>
    <row r="12" ht="12.75">
      <c r="A12" s="547"/>
    </row>
  </sheetData>
  <sheetProtection/>
  <printOptions/>
  <pageMargins left="0.7" right="0.7" top="0.75" bottom="0.75" header="0.3" footer="0.3"/>
  <pageSetup horizontalDpi="600" verticalDpi="600" orientation="portrait" r:id="rId1"/>
</worksheet>
</file>

<file path=xl/worksheets/sheet63.xml><?xml version="1.0" encoding="utf-8"?>
<worksheet xmlns="http://schemas.openxmlformats.org/spreadsheetml/2006/main" xmlns:r="http://schemas.openxmlformats.org/officeDocument/2006/relationships">
  <sheetPr>
    <tabColor rgb="FF00B0F0"/>
    <pageSetUpPr fitToPage="1"/>
  </sheetPr>
  <dimension ref="A1:J25"/>
  <sheetViews>
    <sheetView workbookViewId="0" topLeftCell="A13">
      <selection activeCell="A23" sqref="A23"/>
    </sheetView>
  </sheetViews>
  <sheetFormatPr defaultColWidth="9.33203125" defaultRowHeight="12.75"/>
  <cols>
    <col min="1" max="1" width="16.83203125" style="419" customWidth="1"/>
    <col min="2" max="2" width="31" style="419" customWidth="1"/>
    <col min="3" max="3" width="27.33203125" style="419" customWidth="1"/>
    <col min="4" max="4" width="8.66015625" style="419" customWidth="1"/>
    <col min="5" max="5" width="15" style="419" customWidth="1"/>
    <col min="6" max="6" width="11" style="419" customWidth="1"/>
    <col min="7" max="7" width="12.16015625" style="419" customWidth="1"/>
    <col min="8" max="16384" width="9.33203125" style="419" customWidth="1"/>
  </cols>
  <sheetData>
    <row r="1" spans="1:6" ht="13.5" thickBot="1">
      <c r="A1" s="418" t="s">
        <v>520</v>
      </c>
      <c r="B1" s="242" t="s">
        <v>884</v>
      </c>
      <c r="C1" s="242"/>
      <c r="E1" s="419" t="s">
        <v>521</v>
      </c>
      <c r="F1" s="242" t="s">
        <v>623</v>
      </c>
    </row>
    <row r="2" spans="1:6" ht="12.75">
      <c r="A2" s="418"/>
      <c r="B2" s="380" t="s">
        <v>44</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131</v>
      </c>
      <c r="E5" s="11" t="s">
        <v>567</v>
      </c>
      <c r="F5" s="12"/>
      <c r="G5" s="77" t="s">
        <v>568</v>
      </c>
    </row>
    <row r="6" spans="1:10" ht="12.75">
      <c r="A6" s="421"/>
      <c r="B6" s="422" t="s">
        <v>571</v>
      </c>
      <c r="C6" s="422"/>
      <c r="D6" s="422">
        <v>1</v>
      </c>
      <c r="E6" s="423">
        <f>G15</f>
        <v>100</v>
      </c>
      <c r="F6" s="422"/>
      <c r="G6" s="424">
        <f>E6*D6</f>
        <v>100</v>
      </c>
      <c r="J6" s="504"/>
    </row>
    <row r="7" spans="1:7" ht="13.5" thickBot="1">
      <c r="A7" s="425"/>
      <c r="B7" s="426" t="s">
        <v>527</v>
      </c>
      <c r="C7" s="426"/>
      <c r="D7" s="426">
        <v>1</v>
      </c>
      <c r="E7" s="427">
        <f>G25</f>
        <v>160</v>
      </c>
      <c r="F7" s="426"/>
      <c r="G7" s="428">
        <f>E7*D7</f>
        <v>160</v>
      </c>
    </row>
    <row r="8" spans="1:7" ht="13.5" thickBot="1">
      <c r="A8" s="392"/>
      <c r="B8" s="394"/>
      <c r="C8" s="393"/>
      <c r="D8" s="429" t="s">
        <v>369</v>
      </c>
      <c r="E8" s="430"/>
      <c r="F8" s="431"/>
      <c r="G8" s="396">
        <f>G6+G7</f>
        <v>260</v>
      </c>
    </row>
    <row r="9" spans="1:7" ht="12.75">
      <c r="A9" s="433"/>
      <c r="B9" s="434"/>
      <c r="C9" s="433"/>
      <c r="D9" s="435"/>
      <c r="E9" s="436"/>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761</v>
      </c>
      <c r="C13" s="389" t="s">
        <v>981</v>
      </c>
      <c r="D13" s="389"/>
      <c r="E13" s="390">
        <v>55</v>
      </c>
      <c r="F13" s="389">
        <v>1</v>
      </c>
      <c r="G13" s="446">
        <f>F13*E13</f>
        <v>55</v>
      </c>
    </row>
    <row r="14" spans="1:7" ht="13.5" thickBot="1">
      <c r="A14" s="445"/>
      <c r="B14" s="389" t="s">
        <v>563</v>
      </c>
      <c r="C14" s="389" t="s">
        <v>981</v>
      </c>
      <c r="D14" s="389"/>
      <c r="E14" s="390">
        <v>45</v>
      </c>
      <c r="F14" s="389">
        <v>1</v>
      </c>
      <c r="G14" s="446">
        <f>F14*E14</f>
        <v>45</v>
      </c>
    </row>
    <row r="15" spans="1:7" ht="13.5" thickBot="1">
      <c r="A15" s="392"/>
      <c r="B15" s="394"/>
      <c r="C15" s="393"/>
      <c r="D15" s="429" t="s">
        <v>370</v>
      </c>
      <c r="E15" s="395"/>
      <c r="F15" s="452" t="s">
        <v>564</v>
      </c>
      <c r="G15" s="453">
        <f>SUM(G13:G14)</f>
        <v>100</v>
      </c>
    </row>
    <row r="16" spans="1:7" ht="12.75">
      <c r="A16" s="380"/>
      <c r="B16" s="380"/>
      <c r="C16" s="380"/>
      <c r="D16" s="380"/>
      <c r="E16" s="380"/>
      <c r="F16" s="380"/>
      <c r="G16" s="380"/>
    </row>
    <row r="17" spans="1:7" ht="12.75">
      <c r="A17" s="380" t="s">
        <v>525</v>
      </c>
      <c r="B17" s="380"/>
      <c r="C17" s="380"/>
      <c r="D17" s="380"/>
      <c r="E17" s="380"/>
      <c r="F17" s="380"/>
      <c r="G17" s="380"/>
    </row>
    <row r="18" spans="1:7" ht="13.5" thickBot="1">
      <c r="A18" s="380"/>
      <c r="B18" s="380"/>
      <c r="C18" s="380"/>
      <c r="D18" s="380"/>
      <c r="E18" s="380"/>
      <c r="F18" s="380"/>
      <c r="G18" s="380"/>
    </row>
    <row r="19" spans="1:7" ht="27" thickBot="1">
      <c r="A19" s="381" t="s">
        <v>526</v>
      </c>
      <c r="B19" s="382" t="s">
        <v>527</v>
      </c>
      <c r="C19" s="383" t="s">
        <v>528</v>
      </c>
      <c r="D19" s="384" t="s">
        <v>529</v>
      </c>
      <c r="E19" s="385" t="s">
        <v>530</v>
      </c>
      <c r="F19" s="43" t="s">
        <v>531</v>
      </c>
      <c r="G19" s="386" t="s">
        <v>532</v>
      </c>
    </row>
    <row r="20" spans="1:7" ht="12.75">
      <c r="A20" s="505" t="s">
        <v>222</v>
      </c>
      <c r="B20" s="465"/>
      <c r="C20" s="466" t="s">
        <v>543</v>
      </c>
      <c r="D20" s="466">
        <v>1</v>
      </c>
      <c r="E20" s="466" t="s">
        <v>543</v>
      </c>
      <c r="F20" s="498">
        <v>55</v>
      </c>
      <c r="G20" s="499">
        <f>D20*F20</f>
        <v>55</v>
      </c>
    </row>
    <row r="21" spans="1:7" ht="12.75">
      <c r="A21" s="289" t="s">
        <v>132</v>
      </c>
      <c r="B21" s="461" t="s">
        <v>372</v>
      </c>
      <c r="C21" s="389" t="s">
        <v>543</v>
      </c>
      <c r="D21" s="389">
        <v>1</v>
      </c>
      <c r="E21" s="389" t="s">
        <v>543</v>
      </c>
      <c r="F21" s="390">
        <v>35</v>
      </c>
      <c r="G21" s="391">
        <f>D21*F21</f>
        <v>35</v>
      </c>
    </row>
    <row r="22" spans="1:7" ht="12.75">
      <c r="A22" s="289" t="s">
        <v>224</v>
      </c>
      <c r="B22" s="461"/>
      <c r="C22" s="389"/>
      <c r="D22" s="389">
        <v>1</v>
      </c>
      <c r="E22" s="389"/>
      <c r="F22" s="390">
        <v>40</v>
      </c>
      <c r="G22" s="506">
        <f>D22*F22</f>
        <v>40</v>
      </c>
    </row>
    <row r="23" spans="1:7" ht="12.75">
      <c r="A23" s="387" t="s">
        <v>1014</v>
      </c>
      <c r="B23" s="388"/>
      <c r="C23" s="389"/>
      <c r="D23" s="389">
        <v>1</v>
      </c>
      <c r="E23" s="389"/>
      <c r="F23" s="390">
        <v>20</v>
      </c>
      <c r="G23" s="391">
        <f>D23*F23</f>
        <v>20</v>
      </c>
    </row>
    <row r="24" spans="1:7" ht="13.5" thickBot="1">
      <c r="A24" s="507" t="s">
        <v>225</v>
      </c>
      <c r="B24" s="508"/>
      <c r="C24" s="509"/>
      <c r="D24" s="426">
        <v>1</v>
      </c>
      <c r="E24" s="380"/>
      <c r="F24" s="390">
        <v>10</v>
      </c>
      <c r="G24" s="506">
        <f>D24*F24</f>
        <v>10</v>
      </c>
    </row>
    <row r="25" spans="1:7" ht="13.5" thickBot="1">
      <c r="A25" s="392"/>
      <c r="B25" s="393"/>
      <c r="C25" s="394"/>
      <c r="D25" s="494"/>
      <c r="E25" s="429" t="s">
        <v>371</v>
      </c>
      <c r="F25" s="496"/>
      <c r="G25" s="396">
        <f>SUM(G20:G24)</f>
        <v>160</v>
      </c>
    </row>
  </sheetData>
  <sheetProtection/>
  <printOptions/>
  <pageMargins left="0.75" right="0.75" top="1" bottom="1" header="0.5" footer="0.5"/>
  <pageSetup fitToHeight="1" fitToWidth="1" horizontalDpi="300" verticalDpi="300" orientation="portrait" scale="81" r:id="rId1"/>
</worksheet>
</file>

<file path=xl/worksheets/sheet64.xml><?xml version="1.0" encoding="utf-8"?>
<worksheet xmlns="http://schemas.openxmlformats.org/spreadsheetml/2006/main" xmlns:r="http://schemas.openxmlformats.org/officeDocument/2006/relationships">
  <sheetPr>
    <tabColor rgb="FF00B0F0"/>
    <pageSetUpPr fitToPage="1"/>
  </sheetPr>
  <dimension ref="A1:G23"/>
  <sheetViews>
    <sheetView workbookViewId="0" topLeftCell="A13">
      <selection activeCell="A22" sqref="A22"/>
    </sheetView>
  </sheetViews>
  <sheetFormatPr defaultColWidth="9.33203125" defaultRowHeight="12.75"/>
  <cols>
    <col min="1" max="1" width="16" style="419" customWidth="1"/>
    <col min="2" max="2" width="31" style="419" customWidth="1"/>
    <col min="3" max="3" width="16.83203125" style="419" customWidth="1"/>
    <col min="4" max="4" width="7.66015625" style="419" customWidth="1"/>
    <col min="5" max="5" width="15" style="419" customWidth="1"/>
    <col min="6" max="6" width="11" style="419" customWidth="1"/>
    <col min="7" max="7" width="12.16015625" style="419" customWidth="1"/>
    <col min="8" max="16384" width="9.33203125" style="419" customWidth="1"/>
  </cols>
  <sheetData>
    <row r="1" spans="1:6" ht="13.5" thickBot="1">
      <c r="A1" s="418" t="s">
        <v>520</v>
      </c>
      <c r="B1" s="242" t="s">
        <v>884</v>
      </c>
      <c r="C1" s="242"/>
      <c r="E1" s="419" t="s">
        <v>521</v>
      </c>
      <c r="F1" s="242" t="s">
        <v>624</v>
      </c>
    </row>
    <row r="2" spans="1:6" ht="12.75">
      <c r="A2" s="418"/>
      <c r="B2" s="380" t="s">
        <v>45</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G15</f>
        <v>100</v>
      </c>
      <c r="F6" s="422"/>
      <c r="G6" s="424">
        <f>E6*D6</f>
        <v>100</v>
      </c>
    </row>
    <row r="7" spans="1:7" ht="13.5" thickBot="1">
      <c r="A7" s="425"/>
      <c r="B7" s="426" t="s">
        <v>527</v>
      </c>
      <c r="C7" s="426"/>
      <c r="D7" s="426">
        <v>1</v>
      </c>
      <c r="E7" s="427">
        <f>G23</f>
        <v>110</v>
      </c>
      <c r="F7" s="426"/>
      <c r="G7" s="428">
        <f>E7*D7</f>
        <v>110</v>
      </c>
    </row>
    <row r="8" spans="1:7" ht="13.5" thickBot="1">
      <c r="A8" s="392"/>
      <c r="B8" s="394"/>
      <c r="C8" s="393"/>
      <c r="D8" s="429" t="s">
        <v>373</v>
      </c>
      <c r="E8" s="430"/>
      <c r="F8" s="431"/>
      <c r="G8" s="396">
        <f>G6+G7</f>
        <v>210</v>
      </c>
    </row>
    <row r="9" spans="1:7" ht="12.75">
      <c r="A9" s="433"/>
      <c r="B9" s="434"/>
      <c r="C9" s="433"/>
      <c r="D9" s="435"/>
      <c r="E9" s="436"/>
      <c r="F9" s="433"/>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2.75">
      <c r="A13" s="445"/>
      <c r="B13" s="389" t="s">
        <v>761</v>
      </c>
      <c r="C13" s="389" t="s">
        <v>981</v>
      </c>
      <c r="D13" s="389"/>
      <c r="E13" s="390">
        <v>55</v>
      </c>
      <c r="F13" s="389">
        <v>1</v>
      </c>
      <c r="G13" s="446">
        <f>F13*E13</f>
        <v>55</v>
      </c>
    </row>
    <row r="14" spans="1:7" ht="13.5" thickBot="1">
      <c r="A14" s="445"/>
      <c r="B14" s="389" t="s">
        <v>563</v>
      </c>
      <c r="C14" s="389" t="s">
        <v>981</v>
      </c>
      <c r="D14" s="389"/>
      <c r="E14" s="390">
        <v>45</v>
      </c>
      <c r="F14" s="389">
        <v>1</v>
      </c>
      <c r="G14" s="446">
        <f>F14*E14</f>
        <v>45</v>
      </c>
    </row>
    <row r="15" spans="1:7" ht="13.5" thickBot="1">
      <c r="A15" s="392"/>
      <c r="B15" s="394"/>
      <c r="C15" s="393"/>
      <c r="D15" s="429" t="s">
        <v>374</v>
      </c>
      <c r="E15" s="395"/>
      <c r="F15" s="452" t="s">
        <v>564</v>
      </c>
      <c r="G15" s="453">
        <f>SUM(G13:G14)</f>
        <v>100</v>
      </c>
    </row>
    <row r="16" spans="1:7" ht="12.75">
      <c r="A16" s="380"/>
      <c r="B16" s="380"/>
      <c r="C16" s="380"/>
      <c r="D16" s="380"/>
      <c r="E16" s="380"/>
      <c r="F16" s="380"/>
      <c r="G16" s="380"/>
    </row>
    <row r="17" ht="12.75">
      <c r="A17" s="419" t="s">
        <v>527</v>
      </c>
    </row>
    <row r="18" ht="13.5" thickBot="1"/>
    <row r="19" spans="1:7" ht="27" thickBot="1">
      <c r="A19" s="480" t="s">
        <v>586</v>
      </c>
      <c r="B19" s="481"/>
      <c r="C19" s="482" t="s">
        <v>528</v>
      </c>
      <c r="D19" s="53" t="s">
        <v>651</v>
      </c>
      <c r="E19" s="483" t="s">
        <v>644</v>
      </c>
      <c r="F19" s="385" t="s">
        <v>643</v>
      </c>
      <c r="G19" s="484" t="s">
        <v>542</v>
      </c>
    </row>
    <row r="20" spans="1:7" ht="12.75">
      <c r="A20" s="464" t="s">
        <v>222</v>
      </c>
      <c r="B20" s="465"/>
      <c r="C20" s="466" t="s">
        <v>543</v>
      </c>
      <c r="D20" s="466">
        <v>1</v>
      </c>
      <c r="E20" s="498">
        <v>55</v>
      </c>
      <c r="F20" s="466"/>
      <c r="G20" s="499">
        <f>D20*E20</f>
        <v>55</v>
      </c>
    </row>
    <row r="21" spans="1:7" ht="12.75">
      <c r="A21" s="289" t="s">
        <v>132</v>
      </c>
      <c r="B21" s="461" t="s">
        <v>372</v>
      </c>
      <c r="C21" s="448" t="s">
        <v>543</v>
      </c>
      <c r="D21" s="448">
        <v>1</v>
      </c>
      <c r="E21" s="500">
        <v>35</v>
      </c>
      <c r="F21" s="448"/>
      <c r="G21" s="501">
        <f>D21*E21</f>
        <v>35</v>
      </c>
    </row>
    <row r="22" spans="1:7" ht="13.5" thickBot="1">
      <c r="A22" s="387" t="s">
        <v>1014</v>
      </c>
      <c r="B22" s="388"/>
      <c r="C22" s="389"/>
      <c r="D22" s="502">
        <v>1</v>
      </c>
      <c r="E22" s="478">
        <v>20</v>
      </c>
      <c r="F22" s="502"/>
      <c r="G22" s="503">
        <f>E22</f>
        <v>20</v>
      </c>
    </row>
    <row r="23" spans="1:7" ht="13.5" thickBot="1">
      <c r="A23" s="392"/>
      <c r="B23" s="393"/>
      <c r="C23" s="394"/>
      <c r="D23" s="393"/>
      <c r="E23" s="429" t="s">
        <v>377</v>
      </c>
      <c r="F23" s="395"/>
      <c r="G23" s="396">
        <f>G20+G21+G22</f>
        <v>110</v>
      </c>
    </row>
  </sheetData>
  <sheetProtection/>
  <printOptions/>
  <pageMargins left="0.75" right="0.75" top="1" bottom="1" header="0.5" footer="0.5"/>
  <pageSetup fitToHeight="1" fitToWidth="1" horizontalDpi="300" verticalDpi="300" orientation="portrait" scale="91" r:id="rId1"/>
</worksheet>
</file>

<file path=xl/worksheets/sheet65.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0">
      <selection activeCell="E20" sqref="E2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884</v>
      </c>
      <c r="C1" s="487"/>
      <c r="E1" s="419" t="s">
        <v>521</v>
      </c>
      <c r="F1" s="242" t="s">
        <v>625</v>
      </c>
    </row>
    <row r="2" spans="1:6" ht="12.75">
      <c r="A2" s="418"/>
      <c r="B2" s="380" t="s">
        <v>635</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55</v>
      </c>
      <c r="F6" s="422"/>
      <c r="G6" s="424">
        <f>E6*D6</f>
        <v>55</v>
      </c>
    </row>
    <row r="7" spans="1:7" ht="13.5" thickBot="1">
      <c r="A7" s="425"/>
      <c r="B7" s="426" t="s">
        <v>527</v>
      </c>
      <c r="C7" s="426"/>
      <c r="D7" s="426">
        <v>1</v>
      </c>
      <c r="E7" s="427">
        <f>G20</f>
        <v>41</v>
      </c>
      <c r="F7" s="426"/>
      <c r="G7" s="428">
        <f>E7*D7</f>
        <v>41</v>
      </c>
    </row>
    <row r="8" spans="1:7" ht="13.5" thickBot="1">
      <c r="A8" s="392"/>
      <c r="B8" s="394"/>
      <c r="C8" s="393"/>
      <c r="D8" s="429" t="s">
        <v>378</v>
      </c>
      <c r="E8" s="430"/>
      <c r="F8" s="431"/>
      <c r="G8" s="396">
        <f>G6+G7</f>
        <v>96</v>
      </c>
    </row>
    <row r="9" spans="1:7" ht="12.75">
      <c r="A9" s="433"/>
      <c r="B9" s="434"/>
      <c r="C9" s="433"/>
      <c r="D9" s="435"/>
      <c r="E9" s="436"/>
      <c r="F9" s="433"/>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761</v>
      </c>
      <c r="C13" s="389" t="s">
        <v>981</v>
      </c>
      <c r="D13" s="389"/>
      <c r="E13" s="390">
        <v>55</v>
      </c>
      <c r="F13" s="389">
        <v>1</v>
      </c>
      <c r="G13" s="446">
        <f>F13*E13</f>
        <v>55</v>
      </c>
    </row>
    <row r="14" spans="1:7" ht="13.5" thickBot="1">
      <c r="A14" s="392"/>
      <c r="B14" s="394"/>
      <c r="C14" s="393"/>
      <c r="D14" s="429" t="s">
        <v>379</v>
      </c>
      <c r="E14" s="395"/>
      <c r="F14" s="452" t="s">
        <v>564</v>
      </c>
      <c r="G14" s="453">
        <f>SUM(G13:G13)</f>
        <v>55</v>
      </c>
    </row>
    <row r="15" ht="13.5" customHeight="1"/>
    <row r="16" ht="13.5" customHeight="1">
      <c r="A16" s="419" t="s">
        <v>527</v>
      </c>
    </row>
    <row r="17" ht="13.5" customHeight="1" thickBot="1"/>
    <row r="18" spans="1:7" ht="13.5" customHeight="1" thickBot="1">
      <c r="A18" s="480" t="s">
        <v>586</v>
      </c>
      <c r="B18" s="481"/>
      <c r="C18" s="482" t="s">
        <v>528</v>
      </c>
      <c r="D18" s="53" t="s">
        <v>651</v>
      </c>
      <c r="E18" s="483" t="s">
        <v>644</v>
      </c>
      <c r="F18" s="385" t="s">
        <v>643</v>
      </c>
      <c r="G18" s="484" t="s">
        <v>542</v>
      </c>
    </row>
    <row r="19" spans="1:7" ht="13.5" customHeight="1">
      <c r="A19" s="488" t="s">
        <v>645</v>
      </c>
      <c r="B19" s="489"/>
      <c r="C19" s="422" t="s">
        <v>543</v>
      </c>
      <c r="D19" s="422">
        <v>1</v>
      </c>
      <c r="E19" s="490">
        <v>41</v>
      </c>
      <c r="F19" s="422"/>
      <c r="G19" s="491">
        <f>D19*E19</f>
        <v>41</v>
      </c>
    </row>
    <row r="20" spans="1:7" ht="13.5" thickBot="1">
      <c r="A20" s="492"/>
      <c r="B20" s="493"/>
      <c r="C20" s="494"/>
      <c r="D20" s="495" t="s">
        <v>380</v>
      </c>
      <c r="E20" s="496"/>
      <c r="F20" s="449"/>
      <c r="G20" s="497">
        <f>G19</f>
        <v>41</v>
      </c>
    </row>
  </sheetData>
  <sheetProtection/>
  <printOptions/>
  <pageMargins left="0.75" right="0.75" top="1" bottom="1" header="0.5" footer="0.5"/>
  <pageSetup fitToHeight="1" fitToWidth="1" horizontalDpi="300" verticalDpi="300" orientation="portrait" scale="92" r:id="rId1"/>
</worksheet>
</file>

<file path=xl/worksheets/sheet66.xml><?xml version="1.0" encoding="utf-8"?>
<worksheet xmlns="http://schemas.openxmlformats.org/spreadsheetml/2006/main" xmlns:r="http://schemas.openxmlformats.org/officeDocument/2006/relationships">
  <sheetPr>
    <tabColor rgb="FF00B0F0"/>
    <pageSetUpPr fitToPage="1"/>
  </sheetPr>
  <dimension ref="A1:H8"/>
  <sheetViews>
    <sheetView workbookViewId="0" topLeftCell="A1">
      <selection activeCell="G1" sqref="G1"/>
    </sheetView>
  </sheetViews>
  <sheetFormatPr defaultColWidth="9.33203125" defaultRowHeight="12.75"/>
  <cols>
    <col min="1" max="1" width="13.83203125" style="419" customWidth="1"/>
    <col min="2" max="2" width="30.83203125" style="419" customWidth="1"/>
    <col min="3" max="3" width="18" style="419" customWidth="1"/>
    <col min="4" max="4" width="8.66015625" style="419" bestFit="1" customWidth="1"/>
    <col min="5" max="6" width="8.16015625" style="419" customWidth="1"/>
    <col min="7" max="7" width="11" style="419" customWidth="1"/>
    <col min="8" max="8" width="12.16015625" style="419" customWidth="1"/>
    <col min="9" max="16384" width="9.33203125" style="419" customWidth="1"/>
  </cols>
  <sheetData>
    <row r="1" spans="1:7" ht="13.5" thickBot="1">
      <c r="A1" s="418" t="s">
        <v>520</v>
      </c>
      <c r="B1" s="242" t="s">
        <v>884</v>
      </c>
      <c r="C1" s="242"/>
      <c r="E1" s="419" t="s">
        <v>521</v>
      </c>
      <c r="G1" s="617" t="s">
        <v>699</v>
      </c>
    </row>
    <row r="2" spans="1:7" ht="12.75">
      <c r="A2" s="418"/>
      <c r="B2" s="463" t="s">
        <v>46</v>
      </c>
      <c r="G2" s="380"/>
    </row>
    <row r="3" ht="12.75">
      <c r="A3" s="420"/>
    </row>
    <row r="4" ht="12.75">
      <c r="A4" s="419" t="s">
        <v>527</v>
      </c>
    </row>
    <row r="5" ht="13.5" thickBot="1"/>
    <row r="6" spans="1:8" ht="12.75" customHeight="1">
      <c r="A6" s="464"/>
      <c r="B6" s="465"/>
      <c r="C6" s="466"/>
      <c r="D6" s="458" t="s">
        <v>642</v>
      </c>
      <c r="E6" s="655" t="s">
        <v>660</v>
      </c>
      <c r="F6" s="656"/>
      <c r="G6" s="458" t="s">
        <v>667</v>
      </c>
      <c r="H6" s="467"/>
    </row>
    <row r="7" spans="1:8" ht="13.5" thickBot="1">
      <c r="A7" s="657" t="s">
        <v>130</v>
      </c>
      <c r="B7" s="658"/>
      <c r="C7" s="468" t="s">
        <v>528</v>
      </c>
      <c r="D7" s="81" t="s">
        <v>835</v>
      </c>
      <c r="E7" s="486" t="s">
        <v>92</v>
      </c>
      <c r="F7" s="470" t="s">
        <v>542</v>
      </c>
      <c r="G7" s="471" t="s">
        <v>645</v>
      </c>
      <c r="H7" s="472" t="s">
        <v>542</v>
      </c>
    </row>
    <row r="8" spans="1:8" ht="13.5" thickBot="1">
      <c r="A8" s="473" t="s">
        <v>684</v>
      </c>
      <c r="B8" s="474"/>
      <c r="C8" s="475"/>
      <c r="D8" s="475">
        <v>1</v>
      </c>
      <c r="E8" s="476">
        <v>90</v>
      </c>
      <c r="F8" s="476">
        <f>D8*E8</f>
        <v>90</v>
      </c>
      <c r="G8" s="475"/>
      <c r="H8" s="477">
        <f>D8*E8</f>
        <v>90</v>
      </c>
    </row>
  </sheetData>
  <sheetProtection/>
  <mergeCells count="2">
    <mergeCell ref="E6:F6"/>
    <mergeCell ref="A7:B7"/>
  </mergeCells>
  <printOptions/>
  <pageMargins left="0.75" right="0.75" top="1" bottom="1" header="0.5" footer="0.5"/>
  <pageSetup fitToHeight="0" fitToWidth="1" horizontalDpi="300" verticalDpi="300" orientation="portrait" scale="90" r:id="rId1"/>
</worksheet>
</file>

<file path=xl/worksheets/sheet67.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0">
      <selection activeCell="E14" sqref="E14"/>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5" style="419" customWidth="1"/>
    <col min="6" max="6" width="11" style="419" customWidth="1"/>
    <col min="7" max="7" width="12.16015625" style="419" customWidth="1"/>
    <col min="8" max="16384" width="9.33203125" style="419" customWidth="1"/>
  </cols>
  <sheetData>
    <row r="1" spans="1:6" ht="13.5" thickBot="1">
      <c r="A1" s="418" t="s">
        <v>520</v>
      </c>
      <c r="B1" s="242" t="s">
        <v>884</v>
      </c>
      <c r="C1" s="242"/>
      <c r="E1" s="419" t="s">
        <v>521</v>
      </c>
      <c r="F1" s="242" t="s">
        <v>626</v>
      </c>
    </row>
    <row r="2" spans="1:6" ht="12.75">
      <c r="A2" s="418"/>
      <c r="B2" s="380" t="s">
        <v>47</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160</v>
      </c>
      <c r="F6" s="422"/>
      <c r="G6" s="424">
        <f>E6*D6</f>
        <v>160</v>
      </c>
    </row>
    <row r="7" spans="1:7" ht="13.5" thickBot="1">
      <c r="A7" s="425"/>
      <c r="B7" s="426" t="s">
        <v>527</v>
      </c>
      <c r="C7" s="426"/>
      <c r="D7" s="426">
        <v>1</v>
      </c>
      <c r="E7" s="427">
        <f>G20</f>
        <v>1300</v>
      </c>
      <c r="F7" s="426"/>
      <c r="G7" s="428">
        <f>E7*D7</f>
        <v>1300</v>
      </c>
    </row>
    <row r="8" spans="1:7" ht="13.5" thickBot="1">
      <c r="A8" s="392"/>
      <c r="B8" s="394"/>
      <c r="C8" s="393"/>
      <c r="D8" s="429" t="s">
        <v>318</v>
      </c>
      <c r="E8" s="430"/>
      <c r="F8" s="431"/>
      <c r="G8" s="396">
        <f>G6+G7</f>
        <v>1460</v>
      </c>
    </row>
    <row r="9" spans="1:7" ht="12.75">
      <c r="A9" s="433"/>
      <c r="B9" s="434"/>
      <c r="C9" s="433"/>
      <c r="D9" s="435"/>
      <c r="E9" s="436"/>
      <c r="F9" s="433"/>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944</v>
      </c>
      <c r="C13" s="389" t="s">
        <v>982</v>
      </c>
      <c r="D13" s="389"/>
      <c r="E13" s="390">
        <v>80</v>
      </c>
      <c r="F13" s="389">
        <v>2</v>
      </c>
      <c r="G13" s="446">
        <f>F13*E13</f>
        <v>160</v>
      </c>
    </row>
    <row r="14" spans="1:7" ht="13.5" thickBot="1">
      <c r="A14" s="392"/>
      <c r="B14" s="394"/>
      <c r="C14" s="393"/>
      <c r="D14" s="429" t="s">
        <v>381</v>
      </c>
      <c r="E14" s="395"/>
      <c r="F14" s="452" t="s">
        <v>564</v>
      </c>
      <c r="G14" s="453">
        <f>SUM(G13:G13)</f>
        <v>160</v>
      </c>
    </row>
    <row r="16" ht="12.75">
      <c r="A16" s="419" t="s">
        <v>527</v>
      </c>
    </row>
    <row r="17" ht="13.5" thickBot="1"/>
    <row r="18" spans="1:7" ht="27" thickBot="1">
      <c r="A18" s="480" t="s">
        <v>586</v>
      </c>
      <c r="B18" s="481"/>
      <c r="C18" s="482" t="s">
        <v>528</v>
      </c>
      <c r="D18" s="53" t="s">
        <v>651</v>
      </c>
      <c r="E18" s="483" t="s">
        <v>644</v>
      </c>
      <c r="F18" s="385" t="s">
        <v>643</v>
      </c>
      <c r="G18" s="484" t="s">
        <v>542</v>
      </c>
    </row>
    <row r="19" spans="1:7" ht="13.5" thickBot="1">
      <c r="A19" s="473" t="s">
        <v>197</v>
      </c>
      <c r="B19" s="474"/>
      <c r="C19" s="475" t="s">
        <v>543</v>
      </c>
      <c r="D19" s="475">
        <v>1</v>
      </c>
      <c r="E19" s="476">
        <v>1300</v>
      </c>
      <c r="F19" s="475"/>
      <c r="G19" s="477">
        <f>D19*E19</f>
        <v>1300</v>
      </c>
    </row>
    <row r="20" spans="1:7" ht="13.5" thickBot="1">
      <c r="A20" s="392"/>
      <c r="B20" s="394"/>
      <c r="C20" s="393"/>
      <c r="D20" s="429" t="s">
        <v>382</v>
      </c>
      <c r="E20" s="395"/>
      <c r="F20" s="485"/>
      <c r="G20" s="453">
        <f>SUM(G19)</f>
        <v>1300</v>
      </c>
    </row>
  </sheetData>
  <sheetProtection/>
  <printOptions/>
  <pageMargins left="0.75" right="0.75" top="1" bottom="1" header="0.5" footer="0.5"/>
  <pageSetup fitToHeight="1" fitToWidth="1" horizontalDpi="300" verticalDpi="300" orientation="portrait" scale="91" r:id="rId1"/>
</worksheet>
</file>

<file path=xl/worksheets/sheet68.xml><?xml version="1.0" encoding="utf-8"?>
<worksheet xmlns="http://schemas.openxmlformats.org/spreadsheetml/2006/main" xmlns:r="http://schemas.openxmlformats.org/officeDocument/2006/relationships">
  <sheetPr>
    <tabColor rgb="FF00B0F0"/>
    <pageSetUpPr fitToPage="1"/>
  </sheetPr>
  <dimension ref="A1:G8"/>
  <sheetViews>
    <sheetView workbookViewId="0" topLeftCell="A1">
      <selection activeCell="E8" sqref="E8"/>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16015625" style="419" customWidth="1"/>
    <col min="6" max="6" width="11" style="419" customWidth="1"/>
    <col min="7" max="7" width="12.16015625" style="419" customWidth="1"/>
    <col min="8" max="16384" width="9.33203125" style="419" customWidth="1"/>
  </cols>
  <sheetData>
    <row r="1" spans="1:6" ht="13.5" thickBot="1">
      <c r="A1" s="418" t="s">
        <v>520</v>
      </c>
      <c r="B1" s="242" t="s">
        <v>884</v>
      </c>
      <c r="C1" s="242"/>
      <c r="E1" s="419" t="s">
        <v>521</v>
      </c>
      <c r="F1" s="242" t="s">
        <v>627</v>
      </c>
    </row>
    <row r="2" spans="1:6" ht="12.75">
      <c r="A2" s="418"/>
      <c r="B2" s="380" t="s">
        <v>48</v>
      </c>
      <c r="F2" s="380"/>
    </row>
    <row r="3" ht="15" customHeight="1">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761</v>
      </c>
      <c r="C7" s="389" t="s">
        <v>981</v>
      </c>
      <c r="D7" s="389"/>
      <c r="E7" s="390">
        <v>55</v>
      </c>
      <c r="F7" s="389">
        <v>2</v>
      </c>
      <c r="G7" s="446">
        <f>F7*E7</f>
        <v>110</v>
      </c>
    </row>
    <row r="8" spans="1:7" ht="13.5" thickBot="1">
      <c r="A8" s="392"/>
      <c r="B8" s="394"/>
      <c r="C8" s="393"/>
      <c r="D8" s="429" t="s">
        <v>383</v>
      </c>
      <c r="E8" s="395"/>
      <c r="F8" s="452" t="s">
        <v>564</v>
      </c>
      <c r="G8" s="453">
        <f>SUM(G7:G7)</f>
        <v>110</v>
      </c>
    </row>
  </sheetData>
  <sheetProtection/>
  <printOptions/>
  <pageMargins left="0.75" right="0.75" top="1" bottom="1" header="0.5" footer="0.5"/>
  <pageSetup fitToHeight="1" fitToWidth="1" horizontalDpi="300" verticalDpi="300" orientation="portrait" scale="91" r:id="rId1"/>
</worksheet>
</file>

<file path=xl/worksheets/sheet69.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6" style="419" customWidth="1"/>
    <col min="6" max="6" width="11" style="419" customWidth="1"/>
    <col min="7" max="7" width="12.16015625" style="419" customWidth="1"/>
    <col min="8" max="16384" width="9.33203125" style="419" customWidth="1"/>
  </cols>
  <sheetData>
    <row r="1" spans="1:6" ht="13.5" thickBot="1">
      <c r="A1" s="418" t="s">
        <v>520</v>
      </c>
      <c r="B1" s="242" t="s">
        <v>884</v>
      </c>
      <c r="C1" s="242"/>
      <c r="E1" s="419" t="s">
        <v>521</v>
      </c>
      <c r="F1" s="242" t="s">
        <v>628</v>
      </c>
    </row>
    <row r="2" spans="1:6" ht="12.75">
      <c r="A2" s="418"/>
      <c r="B2" s="380" t="s">
        <v>49</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761</v>
      </c>
      <c r="C7" s="389" t="s">
        <v>981</v>
      </c>
      <c r="D7" s="389"/>
      <c r="E7" s="390">
        <v>55</v>
      </c>
      <c r="F7" s="389">
        <v>2</v>
      </c>
      <c r="G7" s="446">
        <f>F7*E7</f>
        <v>110</v>
      </c>
    </row>
    <row r="8" spans="1:7" ht="13.5" thickBot="1">
      <c r="A8" s="392"/>
      <c r="B8" s="394"/>
      <c r="C8" s="393"/>
      <c r="D8" s="429" t="s">
        <v>384</v>
      </c>
      <c r="E8" s="395"/>
      <c r="F8" s="452" t="s">
        <v>564</v>
      </c>
      <c r="G8" s="453">
        <f>SUM(G7:G7)</f>
        <v>110</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1"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3">
      <selection activeCell="E20" sqref="E2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6.33203125" style="419" customWidth="1"/>
    <col min="6" max="6" width="11" style="419" customWidth="1"/>
    <col min="7" max="7" width="12.16015625" style="419" customWidth="1"/>
    <col min="8" max="16384" width="9.33203125" style="419" customWidth="1"/>
  </cols>
  <sheetData>
    <row r="1" spans="1:6" ht="13.5" thickBot="1">
      <c r="A1" s="418" t="s">
        <v>520</v>
      </c>
      <c r="B1" s="242" t="s">
        <v>875</v>
      </c>
      <c r="E1" s="419" t="s">
        <v>521</v>
      </c>
      <c r="F1" s="242" t="s">
        <v>593</v>
      </c>
    </row>
    <row r="2" spans="1:6" ht="12.75">
      <c r="A2" s="418"/>
      <c r="B2" s="419" t="s">
        <v>876</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640</v>
      </c>
      <c r="F6" s="422"/>
      <c r="G6" s="424">
        <f>G14</f>
        <v>640</v>
      </c>
    </row>
    <row r="7" spans="1:7" ht="13.5" thickBot="1">
      <c r="A7" s="533"/>
      <c r="B7" s="389" t="s">
        <v>527</v>
      </c>
      <c r="C7" s="389"/>
      <c r="D7" s="389">
        <v>1</v>
      </c>
      <c r="E7" s="534">
        <f>G19</f>
        <v>1104</v>
      </c>
      <c r="F7" s="389"/>
      <c r="G7" s="535">
        <f>E7*D7</f>
        <v>1104</v>
      </c>
    </row>
    <row r="8" spans="1:7" ht="13.5" thickBot="1">
      <c r="A8" s="527"/>
      <c r="B8" s="394"/>
      <c r="C8" s="528" t="s">
        <v>155</v>
      </c>
      <c r="D8" s="394"/>
      <c r="E8" s="394"/>
      <c r="F8" s="394"/>
      <c r="G8" s="396">
        <f>G7+G6</f>
        <v>1744</v>
      </c>
    </row>
    <row r="9" spans="1:7" ht="12.75">
      <c r="A9" s="434"/>
      <c r="B9" s="434"/>
      <c r="C9" s="530"/>
      <c r="D9" s="434"/>
      <c r="E9" s="434"/>
      <c r="F9" s="434"/>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944</v>
      </c>
      <c r="C13" s="389" t="s">
        <v>981</v>
      </c>
      <c r="D13" s="389"/>
      <c r="E13" s="390">
        <v>80</v>
      </c>
      <c r="F13" s="389">
        <v>8</v>
      </c>
      <c r="G13" s="446">
        <f>F13*E13</f>
        <v>640</v>
      </c>
    </row>
    <row r="14" spans="1:7" ht="13.5" thickBot="1">
      <c r="A14" s="392"/>
      <c r="B14" s="394"/>
      <c r="C14" s="393"/>
      <c r="D14" s="429" t="s">
        <v>310</v>
      </c>
      <c r="E14" s="395"/>
      <c r="F14" s="452" t="s">
        <v>564</v>
      </c>
      <c r="G14" s="453">
        <f>SUM(G13:G13)</f>
        <v>640</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27" thickBot="1">
      <c r="A18" s="480" t="s">
        <v>586</v>
      </c>
      <c r="B18" s="481"/>
      <c r="C18" s="482" t="s">
        <v>528</v>
      </c>
      <c r="D18" s="53" t="s">
        <v>594</v>
      </c>
      <c r="E18" s="483" t="s">
        <v>522</v>
      </c>
      <c r="F18" s="385" t="s">
        <v>648</v>
      </c>
      <c r="G18" s="484" t="s">
        <v>542</v>
      </c>
    </row>
    <row r="19" spans="1:7" ht="13.5" thickBot="1">
      <c r="A19" s="473" t="s">
        <v>118</v>
      </c>
      <c r="B19" s="474"/>
      <c r="C19" s="475" t="s">
        <v>543</v>
      </c>
      <c r="D19" s="475">
        <v>8</v>
      </c>
      <c r="E19" s="476">
        <v>138</v>
      </c>
      <c r="F19" s="475"/>
      <c r="G19" s="477">
        <f>D19*E19</f>
        <v>1104</v>
      </c>
    </row>
    <row r="20" spans="1:7" ht="13.5" thickBot="1">
      <c r="A20" s="392"/>
      <c r="B20" s="394"/>
      <c r="C20" s="393"/>
      <c r="D20" s="429" t="s">
        <v>309</v>
      </c>
      <c r="E20" s="395"/>
      <c r="F20" s="452" t="s">
        <v>564</v>
      </c>
      <c r="G20" s="453">
        <f>SUM(G19:G19)</f>
        <v>1104</v>
      </c>
    </row>
  </sheetData>
  <sheetProtection/>
  <printOptions/>
  <pageMargins left="0.75" right="0.75" top="1" bottom="1" header="0.5" footer="0.5"/>
  <pageSetup fitToHeight="1" fitToWidth="1" horizontalDpi="300" verticalDpi="300" orientation="portrait" scale="91" r:id="rId1"/>
</worksheet>
</file>

<file path=xl/worksheets/sheet70.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0">
      <selection activeCell="G26" sqref="G26"/>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885</v>
      </c>
      <c r="E1" s="419" t="s">
        <v>521</v>
      </c>
      <c r="F1" s="242" t="s">
        <v>629</v>
      </c>
    </row>
    <row r="2" spans="1:6" ht="12.75">
      <c r="A2" s="418"/>
      <c r="B2" s="380" t="s">
        <v>938</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160</v>
      </c>
      <c r="F6" s="422"/>
      <c r="G6" s="424">
        <f>E6*D6</f>
        <v>160</v>
      </c>
    </row>
    <row r="7" spans="1:7" ht="13.5" thickBot="1">
      <c r="A7" s="425"/>
      <c r="B7" s="426" t="s">
        <v>527</v>
      </c>
      <c r="C7" s="426"/>
      <c r="D7" s="426">
        <v>1</v>
      </c>
      <c r="E7" s="427">
        <f>G19</f>
        <v>800</v>
      </c>
      <c r="F7" s="426"/>
      <c r="G7" s="428">
        <f>E7*D7</f>
        <v>800</v>
      </c>
    </row>
    <row r="8" spans="1:7" ht="13.5" thickBot="1">
      <c r="A8" s="392"/>
      <c r="B8" s="394"/>
      <c r="C8" s="393"/>
      <c r="D8" s="429" t="s">
        <v>385</v>
      </c>
      <c r="E8" s="430"/>
      <c r="F8" s="431"/>
      <c r="G8" s="396">
        <f>G6+G7</f>
        <v>960</v>
      </c>
    </row>
    <row r="9" spans="1:7" ht="12.75">
      <c r="A9" s="433"/>
      <c r="B9" s="434"/>
      <c r="C9" s="433"/>
      <c r="D9" s="435"/>
      <c r="E9" s="436"/>
      <c r="F9" s="433"/>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944</v>
      </c>
      <c r="C13" s="389" t="s">
        <v>982</v>
      </c>
      <c r="D13" s="389"/>
      <c r="E13" s="390">
        <v>80</v>
      </c>
      <c r="F13" s="389">
        <v>2</v>
      </c>
      <c r="G13" s="446">
        <f>F13*E13</f>
        <v>160</v>
      </c>
    </row>
    <row r="14" spans="1:7" ht="13.5" thickBot="1">
      <c r="A14" s="392"/>
      <c r="B14" s="394"/>
      <c r="C14" s="393"/>
      <c r="D14" s="429" t="s">
        <v>386</v>
      </c>
      <c r="E14" s="395"/>
      <c r="F14" s="452" t="s">
        <v>564</v>
      </c>
      <c r="G14" s="453">
        <f>SUM(G13:G13)</f>
        <v>160</v>
      </c>
    </row>
    <row r="16" ht="12.75">
      <c r="A16" s="419" t="s">
        <v>527</v>
      </c>
    </row>
    <row r="17" ht="13.5" thickBot="1"/>
    <row r="18" spans="1:7" ht="27" thickBot="1">
      <c r="A18" s="480" t="s">
        <v>586</v>
      </c>
      <c r="B18" s="481"/>
      <c r="C18" s="482" t="s">
        <v>528</v>
      </c>
      <c r="D18" s="53" t="s">
        <v>651</v>
      </c>
      <c r="E18" s="483" t="s">
        <v>644</v>
      </c>
      <c r="F18" s="385" t="s">
        <v>643</v>
      </c>
      <c r="G18" s="484" t="s">
        <v>542</v>
      </c>
    </row>
    <row r="19" spans="1:7" ht="13.5" thickBot="1">
      <c r="A19" s="473" t="s">
        <v>652</v>
      </c>
      <c r="B19" s="474"/>
      <c r="C19" s="475" t="s">
        <v>543</v>
      </c>
      <c r="D19" s="475">
        <v>1</v>
      </c>
      <c r="E19" s="476">
        <v>800</v>
      </c>
      <c r="F19" s="475"/>
      <c r="G19" s="477">
        <f>D19*E19</f>
        <v>800</v>
      </c>
    </row>
    <row r="20" spans="1:7" ht="13.5" thickBot="1">
      <c r="A20" s="392"/>
      <c r="B20" s="394"/>
      <c r="C20" s="393"/>
      <c r="D20" s="429" t="s">
        <v>387</v>
      </c>
      <c r="E20" s="395"/>
      <c r="F20" s="452" t="s">
        <v>564</v>
      </c>
      <c r="G20" s="453">
        <f>SUM(G19:G19)</f>
        <v>800</v>
      </c>
    </row>
  </sheetData>
  <sheetProtection/>
  <printOptions/>
  <pageMargins left="0.75" right="0.75" top="1" bottom="1" header="0.5" footer="0.5"/>
  <pageSetup fitToHeight="1" fitToWidth="1" horizontalDpi="300" verticalDpi="300" orientation="portrait" scale="92" r:id="rId1"/>
</worksheet>
</file>

<file path=xl/worksheets/sheet71.xml><?xml version="1.0" encoding="utf-8"?>
<worksheet xmlns="http://schemas.openxmlformats.org/spreadsheetml/2006/main" xmlns:r="http://schemas.openxmlformats.org/officeDocument/2006/relationships">
  <sheetPr>
    <tabColor rgb="FF00B0F0"/>
    <pageSetUpPr fitToPage="1"/>
  </sheetPr>
  <dimension ref="A1:G8"/>
  <sheetViews>
    <sheetView workbookViewId="0" topLeftCell="A1">
      <selection activeCell="A8" sqref="A8"/>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 style="419" customWidth="1"/>
    <col min="6" max="6" width="11" style="419" customWidth="1"/>
    <col min="7" max="7" width="12.16015625" style="419" customWidth="1"/>
    <col min="8" max="16384" width="9.33203125" style="419" customWidth="1"/>
  </cols>
  <sheetData>
    <row r="1" spans="1:6" ht="13.5" thickBot="1">
      <c r="A1" s="418" t="s">
        <v>520</v>
      </c>
      <c r="B1" s="242" t="s">
        <v>885</v>
      </c>
      <c r="E1" s="419" t="s">
        <v>521</v>
      </c>
      <c r="F1" s="242" t="s">
        <v>630</v>
      </c>
    </row>
    <row r="2" spans="1:6" ht="12.75">
      <c r="A2" s="418"/>
      <c r="B2" s="380" t="s">
        <v>937</v>
      </c>
      <c r="F2" s="380"/>
    </row>
    <row r="3" spans="1:6" ht="12.75">
      <c r="A3" s="418"/>
      <c r="B3" s="380"/>
      <c r="F3" s="38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761</v>
      </c>
      <c r="C7" s="389" t="s">
        <v>981</v>
      </c>
      <c r="D7" s="389"/>
      <c r="E7" s="390">
        <v>55</v>
      </c>
      <c r="F7" s="389">
        <v>2</v>
      </c>
      <c r="G7" s="446">
        <f>F7*E7</f>
        <v>110</v>
      </c>
    </row>
    <row r="8" spans="1:7" ht="13.5" thickBot="1">
      <c r="A8" s="392"/>
      <c r="B8" s="394"/>
      <c r="C8" s="393"/>
      <c r="D8" s="429" t="s">
        <v>389</v>
      </c>
      <c r="E8" s="395"/>
      <c r="F8" s="452" t="s">
        <v>564</v>
      </c>
      <c r="G8" s="453">
        <f>SUM(G7:G7)</f>
        <v>110</v>
      </c>
    </row>
  </sheetData>
  <sheetProtection/>
  <printOptions/>
  <pageMargins left="0.75" right="0.75" top="1" bottom="1" header="0.5" footer="0.5"/>
  <pageSetup fitToHeight="1" fitToWidth="1" horizontalDpi="300" verticalDpi="300" orientation="portrait" scale="92" r:id="rId1"/>
</worksheet>
</file>

<file path=xl/worksheets/sheet72.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6.16015625" style="419" customWidth="1"/>
    <col min="6" max="6" width="11" style="419" customWidth="1"/>
    <col min="7" max="7" width="12.16015625" style="419" customWidth="1"/>
    <col min="8" max="16384" width="9.33203125" style="419" customWidth="1"/>
  </cols>
  <sheetData>
    <row r="1" spans="1:6" ht="13.5" thickBot="1">
      <c r="A1" s="418" t="s">
        <v>520</v>
      </c>
      <c r="B1" s="242" t="s">
        <v>885</v>
      </c>
      <c r="E1" s="419" t="s">
        <v>521</v>
      </c>
      <c r="F1" s="242" t="s">
        <v>631</v>
      </c>
    </row>
    <row r="2" spans="1:6" ht="12.75">
      <c r="A2" s="418"/>
      <c r="B2" s="380" t="s">
        <v>936</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761</v>
      </c>
      <c r="C7" s="389" t="s">
        <v>981</v>
      </c>
      <c r="D7" s="389"/>
      <c r="E7" s="390">
        <v>55</v>
      </c>
      <c r="F7" s="389">
        <v>2</v>
      </c>
      <c r="G7" s="446">
        <f>F7*E7</f>
        <v>110</v>
      </c>
    </row>
    <row r="8" spans="1:7" ht="13.5" thickBot="1">
      <c r="A8" s="392"/>
      <c r="B8" s="394"/>
      <c r="C8" s="393"/>
      <c r="D8" s="429" t="s">
        <v>388</v>
      </c>
      <c r="E8" s="395"/>
      <c r="F8" s="452" t="s">
        <v>564</v>
      </c>
      <c r="G8" s="453">
        <f>SUM(G7:G7)</f>
        <v>110</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1" r:id="rId1"/>
</worksheet>
</file>

<file path=xl/worksheets/sheet73.xml><?xml version="1.0" encoding="utf-8"?>
<worksheet xmlns="http://schemas.openxmlformats.org/spreadsheetml/2006/main" xmlns:r="http://schemas.openxmlformats.org/officeDocument/2006/relationships">
  <sheetPr>
    <tabColor rgb="FF00B0F0"/>
    <pageSetUpPr fitToPage="1"/>
  </sheetPr>
  <dimension ref="A1:A4"/>
  <sheetViews>
    <sheetView view="pageLayout" workbookViewId="0" topLeftCell="A1">
      <selection activeCell="A30" sqref="A30:IV30"/>
    </sheetView>
  </sheetViews>
  <sheetFormatPr defaultColWidth="9.33203125" defaultRowHeight="12.75"/>
  <cols>
    <col min="1" max="1" width="70.33203125" style="419" customWidth="1"/>
    <col min="2" max="16384" width="9.33203125" style="419" customWidth="1"/>
  </cols>
  <sheetData>
    <row r="1" ht="13.5" thickBot="1">
      <c r="A1" s="242" t="s">
        <v>56</v>
      </c>
    </row>
    <row r="2" ht="12.75">
      <c r="A2" s="380"/>
    </row>
    <row r="3" ht="13.5" thickBot="1"/>
    <row r="4" ht="41.25" customHeight="1" thickBot="1">
      <c r="A4" s="479" t="s">
        <v>935</v>
      </c>
    </row>
  </sheetData>
  <sheetProtection/>
  <printOptions/>
  <pageMargins left="0.75" right="0.75" top="1" bottom="1" header="0.5" footer="0.5"/>
  <pageSetup fitToHeight="0" fitToWidth="1" horizontalDpi="300" verticalDpi="300" orientation="portrait" r:id="rId1"/>
</worksheet>
</file>

<file path=xl/worksheets/sheet74.xml><?xml version="1.0" encoding="utf-8"?>
<worksheet xmlns="http://schemas.openxmlformats.org/spreadsheetml/2006/main" xmlns:r="http://schemas.openxmlformats.org/officeDocument/2006/relationships">
  <sheetPr>
    <tabColor rgb="FF00B0F0"/>
    <pageSetUpPr fitToPage="1"/>
  </sheetPr>
  <dimension ref="A1:A4"/>
  <sheetViews>
    <sheetView view="pageLayout" workbookViewId="0" topLeftCell="A1">
      <selection activeCell="A30" sqref="A30:IV30"/>
    </sheetView>
  </sheetViews>
  <sheetFormatPr defaultColWidth="9.33203125" defaultRowHeight="12.75"/>
  <cols>
    <col min="1" max="1" width="70.5" style="419" customWidth="1"/>
    <col min="2" max="16384" width="9.33203125" style="419" customWidth="1"/>
  </cols>
  <sheetData>
    <row r="1" ht="13.5" thickBot="1">
      <c r="A1" s="242" t="s">
        <v>59</v>
      </c>
    </row>
    <row r="2" ht="12.75">
      <c r="A2" s="380"/>
    </row>
    <row r="3" ht="13.5" thickBot="1"/>
    <row r="4" ht="27.75" customHeight="1" thickBot="1">
      <c r="A4" s="479" t="s">
        <v>214</v>
      </c>
    </row>
  </sheetData>
  <sheetProtection/>
  <printOptions/>
  <pageMargins left="0.75" right="0.75" top="1" bottom="1" header="0.5" footer="0.5"/>
  <pageSetup fitToHeight="0" fitToWidth="1" horizontalDpi="300" verticalDpi="300" orientation="portrait" r:id="rId1"/>
</worksheet>
</file>

<file path=xl/worksheets/sheet75.xml><?xml version="1.0" encoding="utf-8"?>
<worksheet xmlns="http://schemas.openxmlformats.org/spreadsheetml/2006/main" xmlns:r="http://schemas.openxmlformats.org/officeDocument/2006/relationships">
  <sheetPr>
    <tabColor rgb="FF00B0F0"/>
    <pageSetUpPr fitToPage="1"/>
  </sheetPr>
  <dimension ref="A1:A4"/>
  <sheetViews>
    <sheetView view="pageLayout" workbookViewId="0" topLeftCell="A1">
      <selection activeCell="A30" sqref="A30:IV30"/>
    </sheetView>
  </sheetViews>
  <sheetFormatPr defaultColWidth="9.33203125" defaultRowHeight="12.75"/>
  <cols>
    <col min="1" max="1" width="69" style="419" customWidth="1"/>
    <col min="2" max="16384" width="9.33203125" style="419" customWidth="1"/>
  </cols>
  <sheetData>
    <row r="1" ht="13.5" thickBot="1">
      <c r="A1" s="242" t="s">
        <v>57</v>
      </c>
    </row>
    <row r="3" ht="13.5" thickBot="1"/>
    <row r="4" ht="51.75" customHeight="1" thickBot="1">
      <c r="A4" s="479" t="s">
        <v>935</v>
      </c>
    </row>
  </sheetData>
  <sheetProtection/>
  <printOptions/>
  <pageMargins left="0.75" right="0.75" top="1" bottom="1" header="0.5" footer="0.5"/>
  <pageSetup fitToHeight="0" fitToWidth="1" horizontalDpi="300" verticalDpi="300" orientation="portrait" r:id="rId1"/>
</worksheet>
</file>

<file path=xl/worksheets/sheet76.xml><?xml version="1.0" encoding="utf-8"?>
<worksheet xmlns="http://schemas.openxmlformats.org/spreadsheetml/2006/main" xmlns:r="http://schemas.openxmlformats.org/officeDocument/2006/relationships">
  <sheetPr>
    <tabColor rgb="FF00B0F0"/>
    <pageSetUpPr fitToPage="1"/>
  </sheetPr>
  <dimension ref="A1:A4"/>
  <sheetViews>
    <sheetView view="pageLayout" workbookViewId="0" topLeftCell="A1">
      <selection activeCell="A31" sqref="A31"/>
    </sheetView>
  </sheetViews>
  <sheetFormatPr defaultColWidth="9.33203125" defaultRowHeight="12.75"/>
  <cols>
    <col min="1" max="1" width="69.33203125" style="419" customWidth="1"/>
    <col min="2" max="16384" width="9.33203125" style="419" customWidth="1"/>
  </cols>
  <sheetData>
    <row r="1" ht="13.5" thickBot="1">
      <c r="A1" s="242" t="s">
        <v>58</v>
      </c>
    </row>
    <row r="3" ht="13.5" thickBot="1"/>
    <row r="4" ht="27" customHeight="1" thickBot="1">
      <c r="A4" s="479" t="s">
        <v>214</v>
      </c>
    </row>
  </sheetData>
  <sheetProtection/>
  <printOptions/>
  <pageMargins left="0.75" right="0.75" top="1" bottom="1" header="0.5" footer="0.5"/>
  <pageSetup fitToHeight="0" fitToWidth="1" horizontalDpi="300" verticalDpi="300" orientation="portrait" r:id="rId1"/>
</worksheet>
</file>

<file path=xl/worksheets/sheet77.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G19" sqref="G19"/>
    </sheetView>
  </sheetViews>
  <sheetFormatPr defaultColWidth="9.33203125" defaultRowHeight="12.75"/>
  <cols>
    <col min="1" max="1" width="13.66015625" style="419" customWidth="1"/>
    <col min="2" max="2" width="30.83203125" style="419" customWidth="1"/>
    <col min="3" max="3" width="17.83203125" style="419" customWidth="1"/>
    <col min="4" max="4" width="7.66015625" style="419" customWidth="1"/>
    <col min="5" max="5" width="15" style="419" customWidth="1"/>
    <col min="6" max="6" width="11" style="419" customWidth="1"/>
    <col min="7" max="7" width="12.16015625" style="419" customWidth="1"/>
    <col min="8" max="16384" width="9.33203125" style="419" customWidth="1"/>
  </cols>
  <sheetData>
    <row r="1" spans="1:6" ht="13.5" thickBot="1">
      <c r="A1" s="418" t="s">
        <v>520</v>
      </c>
      <c r="B1" s="242" t="s">
        <v>762</v>
      </c>
      <c r="E1" s="419" t="s">
        <v>521</v>
      </c>
      <c r="F1" s="242" t="s">
        <v>62</v>
      </c>
    </row>
    <row r="2" spans="1:6" ht="12.75">
      <c r="A2" s="418"/>
      <c r="B2" s="463" t="s">
        <v>60</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944</v>
      </c>
      <c r="C7" s="389" t="s">
        <v>982</v>
      </c>
      <c r="D7" s="389"/>
      <c r="E7" s="390">
        <v>80</v>
      </c>
      <c r="F7" s="389">
        <v>2</v>
      </c>
      <c r="G7" s="446">
        <f>F7*E7</f>
        <v>160</v>
      </c>
    </row>
    <row r="8" spans="1:7" ht="13.5" thickBot="1">
      <c r="A8" s="392"/>
      <c r="B8" s="394"/>
      <c r="C8" s="393"/>
      <c r="D8" s="429" t="s">
        <v>390</v>
      </c>
      <c r="E8" s="395"/>
      <c r="F8" s="452" t="s">
        <v>564</v>
      </c>
      <c r="G8" s="453">
        <f>SUM(G7:G7)</f>
        <v>160</v>
      </c>
    </row>
    <row r="9" spans="1:7" ht="12.75">
      <c r="A9" s="380"/>
      <c r="B9" s="380"/>
      <c r="C9" s="380"/>
      <c r="D9" s="380"/>
      <c r="E9" s="380"/>
      <c r="F9" s="380"/>
      <c r="G9" s="380"/>
    </row>
  </sheetData>
  <sheetProtection/>
  <printOptions/>
  <pageMargins left="0.75" right="0.75" top="1" bottom="1" header="0.5" footer="0.5"/>
  <pageSetup fitToHeight="0" fitToWidth="1" horizontalDpi="300" verticalDpi="300" orientation="portrait" scale="92" r:id="rId1"/>
</worksheet>
</file>

<file path=xl/worksheets/sheet78.xml><?xml version="1.0" encoding="utf-8"?>
<worksheet xmlns="http://schemas.openxmlformats.org/spreadsheetml/2006/main" xmlns:r="http://schemas.openxmlformats.org/officeDocument/2006/relationships">
  <sheetPr>
    <tabColor rgb="FF00B0F0"/>
    <pageSetUpPr fitToPage="1"/>
  </sheetPr>
  <dimension ref="A1:G11"/>
  <sheetViews>
    <sheetView workbookViewId="0" topLeftCell="A1">
      <selection activeCell="E10" sqref="E1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5.33203125" style="419" customWidth="1"/>
    <col min="6" max="6" width="11" style="419" customWidth="1"/>
    <col min="7" max="7" width="12" style="419" customWidth="1"/>
    <col min="8" max="16384" width="9.33203125" style="419" customWidth="1"/>
  </cols>
  <sheetData>
    <row r="1" spans="1:6" ht="13.5" thickBot="1">
      <c r="A1" s="418" t="s">
        <v>520</v>
      </c>
      <c r="B1" s="242" t="s">
        <v>886</v>
      </c>
      <c r="E1" s="419" t="s">
        <v>521</v>
      </c>
      <c r="F1" s="242" t="s">
        <v>705</v>
      </c>
    </row>
    <row r="2" spans="1:6" ht="12.75">
      <c r="A2" s="418"/>
      <c r="B2" s="380" t="s">
        <v>50</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2.75">
      <c r="A7" s="445"/>
      <c r="B7" s="443" t="s">
        <v>523</v>
      </c>
      <c r="C7" s="389" t="s">
        <v>982</v>
      </c>
      <c r="D7" s="389"/>
      <c r="E7" s="390">
        <v>95</v>
      </c>
      <c r="F7" s="389">
        <v>2</v>
      </c>
      <c r="G7" s="446">
        <f>F7*E7</f>
        <v>190</v>
      </c>
    </row>
    <row r="8" spans="1:7" ht="12.75">
      <c r="A8" s="445"/>
      <c r="B8" s="389" t="s">
        <v>944</v>
      </c>
      <c r="C8" s="389" t="s">
        <v>982</v>
      </c>
      <c r="D8" s="389"/>
      <c r="E8" s="390">
        <v>80</v>
      </c>
      <c r="F8" s="389">
        <v>4</v>
      </c>
      <c r="G8" s="446">
        <f>F8*E8</f>
        <v>320</v>
      </c>
    </row>
    <row r="9" spans="1:7" ht="13.5" thickBot="1">
      <c r="A9" s="445"/>
      <c r="B9" s="389" t="s">
        <v>646</v>
      </c>
      <c r="C9" s="389" t="s">
        <v>982</v>
      </c>
      <c r="D9" s="389"/>
      <c r="E9" s="390">
        <v>30</v>
      </c>
      <c r="F9" s="389">
        <v>3</v>
      </c>
      <c r="G9" s="446">
        <f>F9*E9</f>
        <v>90</v>
      </c>
    </row>
    <row r="10" spans="1:7" ht="13.5" thickBot="1">
      <c r="A10" s="392"/>
      <c r="B10" s="394"/>
      <c r="C10" s="393"/>
      <c r="D10" s="429" t="s">
        <v>391</v>
      </c>
      <c r="E10" s="395"/>
      <c r="F10" s="452" t="s">
        <v>564</v>
      </c>
      <c r="G10" s="453">
        <f>SUM(G7:G9)</f>
        <v>600</v>
      </c>
    </row>
    <row r="11" spans="1:7" ht="12.75">
      <c r="A11" s="380"/>
      <c r="B11" s="380"/>
      <c r="C11" s="380"/>
      <c r="D11" s="380"/>
      <c r="E11" s="380"/>
      <c r="F11" s="380"/>
      <c r="G11" s="380"/>
    </row>
  </sheetData>
  <sheetProtection/>
  <printOptions/>
  <pageMargins left="0.75" right="0.75" top="1" bottom="1" header="0.5" footer="0.5"/>
  <pageSetup fitToHeight="1" fitToWidth="1" horizontalDpi="300" verticalDpi="300" orientation="portrait" scale="91" r:id="rId1"/>
  <headerFooter alignWithMargins="0">
    <oddHeader>&amp;C&amp;A</oddHeader>
    <oddFooter>&amp;CPage &amp;P</oddFooter>
  </headerFooter>
</worksheet>
</file>

<file path=xl/worksheets/sheet79.xml><?xml version="1.0" encoding="utf-8"?>
<worksheet xmlns="http://schemas.openxmlformats.org/spreadsheetml/2006/main" xmlns:r="http://schemas.openxmlformats.org/officeDocument/2006/relationships">
  <sheetPr>
    <tabColor rgb="FF00B0F0"/>
    <pageSetUpPr fitToPage="1"/>
  </sheetPr>
  <dimension ref="A1:G11"/>
  <sheetViews>
    <sheetView workbookViewId="0" topLeftCell="A1">
      <selection activeCell="E10" sqref="E10"/>
    </sheetView>
  </sheetViews>
  <sheetFormatPr defaultColWidth="9.33203125" defaultRowHeight="12.75"/>
  <cols>
    <col min="1" max="1" width="13.83203125" style="419" customWidth="1"/>
    <col min="2" max="2" width="30.83203125" style="419" customWidth="1"/>
    <col min="3" max="3" width="17.83203125" style="419" customWidth="1"/>
    <col min="4" max="4" width="7.83203125" style="419" customWidth="1"/>
    <col min="5" max="5" width="15" style="419" customWidth="1"/>
    <col min="6" max="6" width="10.83203125" style="419" customWidth="1"/>
    <col min="7" max="7" width="12" style="419" customWidth="1"/>
    <col min="8" max="16384" width="9.33203125" style="419" customWidth="1"/>
  </cols>
  <sheetData>
    <row r="1" spans="1:6" ht="13.5" thickBot="1">
      <c r="A1" s="418" t="s">
        <v>520</v>
      </c>
      <c r="B1" s="242" t="s">
        <v>886</v>
      </c>
      <c r="E1" s="419" t="s">
        <v>521</v>
      </c>
      <c r="F1" s="242" t="s">
        <v>706</v>
      </c>
    </row>
    <row r="2" spans="1:6" ht="12.75">
      <c r="A2" s="418"/>
      <c r="B2" s="380" t="s">
        <v>887</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2.75">
      <c r="A7" s="445"/>
      <c r="B7" s="443" t="s">
        <v>523</v>
      </c>
      <c r="C7" s="389" t="s">
        <v>982</v>
      </c>
      <c r="D7" s="389"/>
      <c r="E7" s="390">
        <v>95</v>
      </c>
      <c r="F7" s="389">
        <v>1</v>
      </c>
      <c r="G7" s="446">
        <f>F7*E7</f>
        <v>95</v>
      </c>
    </row>
    <row r="8" spans="1:7" ht="12.75">
      <c r="A8" s="445"/>
      <c r="B8" s="389" t="s">
        <v>944</v>
      </c>
      <c r="C8" s="389" t="s">
        <v>981</v>
      </c>
      <c r="D8" s="389"/>
      <c r="E8" s="390">
        <v>80</v>
      </c>
      <c r="F8" s="389">
        <v>9</v>
      </c>
      <c r="G8" s="446">
        <f>F8*E8</f>
        <v>720</v>
      </c>
    </row>
    <row r="9" spans="1:7" ht="13.5" thickBot="1">
      <c r="A9" s="445"/>
      <c r="B9" s="389" t="s">
        <v>646</v>
      </c>
      <c r="C9" s="389" t="s">
        <v>982</v>
      </c>
      <c r="D9" s="389"/>
      <c r="E9" s="390">
        <v>30</v>
      </c>
      <c r="F9" s="389">
        <v>1</v>
      </c>
      <c r="G9" s="446">
        <f>F9*E9</f>
        <v>30</v>
      </c>
    </row>
    <row r="10" spans="1:7" ht="13.5" thickBot="1">
      <c r="A10" s="392"/>
      <c r="B10" s="394"/>
      <c r="C10" s="393"/>
      <c r="D10" s="429" t="s">
        <v>392</v>
      </c>
      <c r="E10" s="395"/>
      <c r="F10" s="452" t="s">
        <v>564</v>
      </c>
      <c r="G10" s="453">
        <f>SUM(G7:G9)</f>
        <v>845</v>
      </c>
    </row>
    <row r="11" spans="1:7" ht="12.75">
      <c r="A11" s="380"/>
      <c r="B11" s="380"/>
      <c r="C11" s="380"/>
      <c r="D11" s="380"/>
      <c r="E11" s="380"/>
      <c r="F11" s="380"/>
      <c r="G11" s="380"/>
    </row>
  </sheetData>
  <sheetProtection/>
  <printOptions/>
  <pageMargins left="0.75" right="0.75" top="1" bottom="1" header="0.5" footer="0.5"/>
  <pageSetup fitToHeight="1" fitToWidth="1" horizontalDpi="300" verticalDpi="300" orientation="portrait" scale="92"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H9"/>
  <sheetViews>
    <sheetView workbookViewId="0" topLeftCell="A1">
      <selection activeCell="F10" sqref="F10"/>
    </sheetView>
  </sheetViews>
  <sheetFormatPr defaultColWidth="9.33203125" defaultRowHeight="12.75"/>
  <cols>
    <col min="1" max="1" width="13.83203125" style="419" customWidth="1"/>
    <col min="2" max="2" width="30.83203125" style="419" customWidth="1"/>
    <col min="3" max="3" width="17.83203125" style="419" customWidth="1"/>
    <col min="4" max="4" width="7.66015625" style="419" customWidth="1"/>
    <col min="5" max="5" width="13.83203125" style="419" bestFit="1" customWidth="1"/>
    <col min="6" max="6" width="9.16015625" style="419" customWidth="1"/>
    <col min="7" max="7" width="11" style="419" customWidth="1"/>
    <col min="8" max="8" width="12.16015625" style="419" customWidth="1"/>
    <col min="9" max="16384" width="9.33203125" style="419" customWidth="1"/>
  </cols>
  <sheetData>
    <row r="1" spans="1:7" ht="13.5" thickBot="1">
      <c r="A1" s="418" t="s">
        <v>520</v>
      </c>
      <c r="B1" s="242" t="s">
        <v>875</v>
      </c>
      <c r="E1" s="419" t="s">
        <v>521</v>
      </c>
      <c r="G1" s="242" t="s">
        <v>680</v>
      </c>
    </row>
    <row r="2" spans="1:7" ht="12.75">
      <c r="A2" s="418"/>
      <c r="B2" s="419" t="s">
        <v>28</v>
      </c>
      <c r="G2" s="380"/>
    </row>
    <row r="3" ht="12.75">
      <c r="A3" s="420"/>
    </row>
    <row r="4" ht="12.75">
      <c r="A4" s="419" t="s">
        <v>527</v>
      </c>
    </row>
    <row r="5" ht="13.5" thickBot="1"/>
    <row r="6" spans="1:8" ht="12.75">
      <c r="A6" s="464"/>
      <c r="B6" s="465"/>
      <c r="C6" s="466"/>
      <c r="D6" s="458" t="s">
        <v>642</v>
      </c>
      <c r="E6" s="655" t="s">
        <v>660</v>
      </c>
      <c r="F6" s="656"/>
      <c r="G6" s="458" t="s">
        <v>665</v>
      </c>
      <c r="H6" s="467"/>
    </row>
    <row r="7" spans="1:8" ht="12.75" customHeight="1" thickBot="1">
      <c r="A7" s="657" t="s">
        <v>586</v>
      </c>
      <c r="B7" s="658"/>
      <c r="C7" s="468" t="s">
        <v>528</v>
      </c>
      <c r="D7" s="81" t="s">
        <v>659</v>
      </c>
      <c r="E7" s="486" t="s">
        <v>216</v>
      </c>
      <c r="F7" s="470" t="s">
        <v>542</v>
      </c>
      <c r="G7" s="471" t="s">
        <v>666</v>
      </c>
      <c r="H7" s="472" t="s">
        <v>542</v>
      </c>
    </row>
    <row r="8" spans="1:8" ht="12.75">
      <c r="A8" s="488" t="s">
        <v>119</v>
      </c>
      <c r="B8" s="489"/>
      <c r="C8" s="422" t="s">
        <v>543</v>
      </c>
      <c r="D8" s="422">
        <v>250</v>
      </c>
      <c r="E8" s="490">
        <v>2.25</v>
      </c>
      <c r="F8" s="490">
        <v>562.5</v>
      </c>
      <c r="G8" s="422"/>
      <c r="H8" s="491">
        <f>D8*E8</f>
        <v>562.5</v>
      </c>
    </row>
    <row r="9" spans="1:8" ht="13.5" thickBot="1">
      <c r="A9" s="514" t="s">
        <v>120</v>
      </c>
      <c r="B9" s="502"/>
      <c r="C9" s="426"/>
      <c r="D9" s="426">
        <v>250</v>
      </c>
      <c r="E9" s="478">
        <v>2.25</v>
      </c>
      <c r="F9" s="478">
        <v>562.5</v>
      </c>
      <c r="G9" s="426"/>
      <c r="H9" s="503">
        <f>D9*E9</f>
        <v>562.5</v>
      </c>
    </row>
  </sheetData>
  <sheetProtection/>
  <mergeCells count="2">
    <mergeCell ref="E6:F6"/>
    <mergeCell ref="A7:B7"/>
  </mergeCells>
  <printOptions/>
  <pageMargins left="0.75" right="0.75" top="1" bottom="1" header="0.5" footer="0.5"/>
  <pageSetup fitToHeight="0" fitToWidth="1" horizontalDpi="300" verticalDpi="300" orientation="portrait" scale="85" r:id="rId1"/>
</worksheet>
</file>

<file path=xl/worksheets/sheet80.xml><?xml version="1.0" encoding="utf-8"?>
<worksheet xmlns="http://schemas.openxmlformats.org/spreadsheetml/2006/main" xmlns:r="http://schemas.openxmlformats.org/officeDocument/2006/relationships">
  <sheetPr>
    <tabColor rgb="FF00B0F0"/>
    <pageSetUpPr fitToPage="1"/>
  </sheetPr>
  <dimension ref="A1:G9"/>
  <sheetViews>
    <sheetView zoomScalePageLayoutView="75" workbookViewId="0" topLeftCell="A1">
      <selection activeCell="E8" sqref="E8"/>
    </sheetView>
  </sheetViews>
  <sheetFormatPr defaultColWidth="9.33203125" defaultRowHeight="12.75"/>
  <cols>
    <col min="1" max="1" width="13.83203125" style="419" customWidth="1"/>
    <col min="2" max="2" width="30.83203125" style="419" customWidth="1"/>
    <col min="3" max="3" width="17.83203125" style="419" customWidth="1"/>
    <col min="4" max="4" width="9.33203125" style="419" customWidth="1"/>
    <col min="5" max="5" width="15.5" style="419" customWidth="1"/>
    <col min="6" max="6" width="11" style="419" customWidth="1"/>
    <col min="7" max="7" width="12" style="419" customWidth="1"/>
    <col min="8" max="16384" width="9.33203125" style="419" customWidth="1"/>
  </cols>
  <sheetData>
    <row r="1" spans="1:6" ht="13.5" thickBot="1">
      <c r="A1" s="418" t="s">
        <v>520</v>
      </c>
      <c r="B1" s="242" t="s">
        <v>886</v>
      </c>
      <c r="E1" s="419" t="s">
        <v>521</v>
      </c>
      <c r="F1" s="242" t="s">
        <v>707</v>
      </c>
    </row>
    <row r="2" spans="1:6" ht="12.75">
      <c r="A2" s="418"/>
      <c r="B2" s="380" t="s">
        <v>947</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389" t="s">
        <v>944</v>
      </c>
      <c r="C7" s="389" t="s">
        <v>986</v>
      </c>
      <c r="D7" s="389"/>
      <c r="E7" s="390">
        <v>80</v>
      </c>
      <c r="F7" s="389">
        <v>4</v>
      </c>
      <c r="G7" s="446">
        <f>F7*E7</f>
        <v>320</v>
      </c>
    </row>
    <row r="8" spans="1:7" ht="13.5" thickBot="1">
      <c r="A8" s="392"/>
      <c r="B8" s="394"/>
      <c r="C8" s="393"/>
      <c r="D8" s="429" t="s">
        <v>393</v>
      </c>
      <c r="E8" s="395"/>
      <c r="F8" s="452" t="s">
        <v>564</v>
      </c>
      <c r="G8" s="453">
        <f>SUM(G7:G7)</f>
        <v>320</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0" r:id="rId1"/>
</worksheet>
</file>

<file path=xl/worksheets/sheet81.xml><?xml version="1.0" encoding="utf-8"?>
<worksheet xmlns="http://schemas.openxmlformats.org/spreadsheetml/2006/main" xmlns:r="http://schemas.openxmlformats.org/officeDocument/2006/relationships">
  <sheetPr>
    <tabColor rgb="FF00B0F0"/>
    <pageSetUpPr fitToPage="1"/>
  </sheetPr>
  <dimension ref="A1:G11"/>
  <sheetViews>
    <sheetView view="pageLayout" workbookViewId="0" topLeftCell="A19">
      <selection activeCell="E10" sqref="E10"/>
    </sheetView>
  </sheetViews>
  <sheetFormatPr defaultColWidth="9.33203125" defaultRowHeight="12.75"/>
  <cols>
    <col min="1" max="1" width="13.83203125" style="419" customWidth="1"/>
    <col min="2" max="2" width="31" style="419" customWidth="1"/>
    <col min="3" max="3" width="17.83203125" style="419" customWidth="1"/>
    <col min="4" max="4" width="9.16015625" style="419" customWidth="1"/>
    <col min="5" max="5" width="14.83203125" style="419" customWidth="1"/>
    <col min="6" max="6" width="11" style="419" customWidth="1"/>
    <col min="7" max="7" width="12.16015625" style="419" customWidth="1"/>
    <col min="8" max="16384" width="9.33203125" style="419" customWidth="1"/>
  </cols>
  <sheetData>
    <row r="1" spans="1:6" ht="13.5" thickBot="1">
      <c r="A1" s="418" t="s">
        <v>520</v>
      </c>
      <c r="B1" s="242" t="s">
        <v>762</v>
      </c>
      <c r="E1" s="419" t="s">
        <v>521</v>
      </c>
      <c r="F1" s="242" t="s">
        <v>241</v>
      </c>
    </row>
    <row r="2" spans="1:6" ht="12.75">
      <c r="A2" s="418"/>
      <c r="B2" s="380" t="s">
        <v>242</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2.75">
      <c r="A7" s="445"/>
      <c r="B7" s="443" t="s">
        <v>523</v>
      </c>
      <c r="C7" s="389" t="s">
        <v>982</v>
      </c>
      <c r="D7" s="389"/>
      <c r="E7" s="390">
        <v>95</v>
      </c>
      <c r="F7" s="389">
        <v>1</v>
      </c>
      <c r="G7" s="446">
        <f>F7*E7</f>
        <v>95</v>
      </c>
    </row>
    <row r="8" spans="1:7" ht="12.75">
      <c r="A8" s="445"/>
      <c r="B8" s="389" t="s">
        <v>944</v>
      </c>
      <c r="C8" s="389" t="s">
        <v>982</v>
      </c>
      <c r="D8" s="389"/>
      <c r="E8" s="390">
        <v>80</v>
      </c>
      <c r="F8" s="389">
        <v>8</v>
      </c>
      <c r="G8" s="446">
        <f>F8*E8</f>
        <v>640</v>
      </c>
    </row>
    <row r="9" spans="1:7" ht="13.5" thickBot="1">
      <c r="A9" s="445"/>
      <c r="B9" s="389" t="s">
        <v>944</v>
      </c>
      <c r="C9" s="389" t="s">
        <v>981</v>
      </c>
      <c r="D9" s="389"/>
      <c r="E9" s="390">
        <v>80</v>
      </c>
      <c r="F9" s="389">
        <v>8</v>
      </c>
      <c r="G9" s="446">
        <f>F9*E9</f>
        <v>640</v>
      </c>
    </row>
    <row r="10" spans="1:7" ht="13.5" thickBot="1">
      <c r="A10" s="392"/>
      <c r="B10" s="394"/>
      <c r="C10" s="393"/>
      <c r="D10" s="429" t="s">
        <v>409</v>
      </c>
      <c r="E10" s="395"/>
      <c r="F10" s="452" t="s">
        <v>564</v>
      </c>
      <c r="G10" s="453">
        <f>SUM(G7:G9)</f>
        <v>1375</v>
      </c>
    </row>
    <row r="11" spans="1:7" ht="12.75">
      <c r="A11" s="380"/>
      <c r="B11" s="380"/>
      <c r="C11" s="380"/>
      <c r="D11" s="380"/>
      <c r="E11" s="380"/>
      <c r="F11" s="380"/>
      <c r="G11" s="380"/>
    </row>
  </sheetData>
  <sheetProtection/>
  <printOptions/>
  <pageMargins left="0.75" right="0.75" top="1" bottom="1" header="0.5" footer="0.5"/>
  <pageSetup fitToHeight="0" fitToWidth="1" horizontalDpi="600" verticalDpi="600" orientation="portrait" scale="91" r:id="rId1"/>
</worksheet>
</file>

<file path=xl/worksheets/sheet82.xml><?xml version="1.0" encoding="utf-8"?>
<worksheet xmlns="http://schemas.openxmlformats.org/spreadsheetml/2006/main" xmlns:r="http://schemas.openxmlformats.org/officeDocument/2006/relationships">
  <sheetPr>
    <tabColor rgb="FF00B0F0"/>
    <pageSetUpPr fitToPage="1"/>
  </sheetPr>
  <dimension ref="A1:H8"/>
  <sheetViews>
    <sheetView workbookViewId="0" topLeftCell="A1">
      <selection activeCell="A30" sqref="A30:IV30"/>
    </sheetView>
  </sheetViews>
  <sheetFormatPr defaultColWidth="9.33203125" defaultRowHeight="12.75"/>
  <cols>
    <col min="1" max="1" width="13.83203125" style="419" customWidth="1"/>
    <col min="2" max="2" width="30.83203125" style="419" customWidth="1"/>
    <col min="3" max="3" width="17.83203125" style="419" customWidth="1"/>
    <col min="4" max="4" width="8.33203125" style="419" customWidth="1"/>
    <col min="5" max="5" width="6.83203125" style="419" customWidth="1"/>
    <col min="6" max="6" width="8.16015625" style="419" customWidth="1"/>
    <col min="7" max="7" width="11" style="419" customWidth="1"/>
    <col min="8" max="8" width="12.16015625" style="419" customWidth="1"/>
    <col min="9" max="16384" width="9.33203125" style="419" customWidth="1"/>
  </cols>
  <sheetData>
    <row r="1" spans="1:7" ht="13.5" thickBot="1">
      <c r="A1" s="418" t="s">
        <v>520</v>
      </c>
      <c r="B1" s="242" t="s">
        <v>700</v>
      </c>
      <c r="E1" s="419" t="s">
        <v>521</v>
      </c>
      <c r="G1" s="242" t="s">
        <v>888</v>
      </c>
    </row>
    <row r="2" spans="1:7" ht="12.75">
      <c r="A2" s="418"/>
      <c r="B2" s="463" t="s">
        <v>889</v>
      </c>
      <c r="G2" s="380"/>
    </row>
    <row r="3" ht="12.75">
      <c r="A3" s="420"/>
    </row>
    <row r="4" ht="12.75">
      <c r="A4" s="419" t="s">
        <v>527</v>
      </c>
    </row>
    <row r="5" ht="13.5" thickBot="1"/>
    <row r="6" spans="1:8" ht="12.75">
      <c r="A6" s="464"/>
      <c r="B6" s="465"/>
      <c r="C6" s="466"/>
      <c r="D6" s="458" t="s">
        <v>642</v>
      </c>
      <c r="E6" s="655" t="s">
        <v>660</v>
      </c>
      <c r="F6" s="656"/>
      <c r="G6" s="458" t="s">
        <v>667</v>
      </c>
      <c r="H6" s="467"/>
    </row>
    <row r="7" spans="1:8" ht="12.75" customHeight="1" thickBot="1">
      <c r="A7" s="657" t="s">
        <v>704</v>
      </c>
      <c r="B7" s="658"/>
      <c r="C7" s="468" t="s">
        <v>528</v>
      </c>
      <c r="D7" s="81" t="s">
        <v>703</v>
      </c>
      <c r="E7" s="469" t="s">
        <v>702</v>
      </c>
      <c r="F7" s="470" t="s">
        <v>542</v>
      </c>
      <c r="G7" s="471" t="s">
        <v>701</v>
      </c>
      <c r="H7" s="472" t="s">
        <v>542</v>
      </c>
    </row>
    <row r="8" spans="1:8" ht="13.5" thickBot="1">
      <c r="A8" s="473"/>
      <c r="B8" s="474"/>
      <c r="C8" s="475" t="s">
        <v>543</v>
      </c>
      <c r="D8" s="475"/>
      <c r="E8" s="476">
        <v>0</v>
      </c>
      <c r="F8" s="476">
        <f>D8*E8</f>
        <v>0</v>
      </c>
      <c r="G8" s="475"/>
      <c r="H8" s="477"/>
    </row>
  </sheetData>
  <sheetProtection/>
  <mergeCells count="2">
    <mergeCell ref="E6:F6"/>
    <mergeCell ref="A7:B7"/>
  </mergeCells>
  <printOptions/>
  <pageMargins left="0.75" right="0.75" top="1" bottom="1" header="0.5" footer="0.5"/>
  <pageSetup fitToHeight="0" fitToWidth="1" horizontalDpi="300" verticalDpi="300" orientation="portrait" scale="91" r:id="rId1"/>
</worksheet>
</file>

<file path=xl/worksheets/sheet83.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E8" sqref="E8"/>
    </sheetView>
  </sheetViews>
  <sheetFormatPr defaultColWidth="9.33203125" defaultRowHeight="12.75"/>
  <cols>
    <col min="1" max="1" width="13.83203125" style="419" customWidth="1"/>
    <col min="2" max="2" width="31" style="419" customWidth="1"/>
    <col min="3" max="3" width="17.83203125" style="419" customWidth="1"/>
    <col min="4" max="4" width="7.83203125" style="419" customWidth="1"/>
    <col min="5" max="5" width="15.16015625" style="419" customWidth="1"/>
    <col min="6" max="6" width="11" style="419" customWidth="1"/>
    <col min="7" max="7" width="12" style="419" customWidth="1"/>
    <col min="8" max="16384" width="9.33203125" style="419" customWidth="1"/>
  </cols>
  <sheetData>
    <row r="1" spans="1:6" ht="13.5" thickBot="1">
      <c r="A1" s="418" t="s">
        <v>520</v>
      </c>
      <c r="B1" s="242" t="s">
        <v>639</v>
      </c>
      <c r="E1" s="419" t="s">
        <v>521</v>
      </c>
      <c r="F1" s="242" t="s">
        <v>708</v>
      </c>
    </row>
    <row r="2" spans="1:6" ht="12.75">
      <c r="A2" s="418"/>
      <c r="B2" s="380" t="s">
        <v>655</v>
      </c>
      <c r="F2" s="380"/>
    </row>
    <row r="3" ht="12.75">
      <c r="A3" s="420"/>
    </row>
    <row r="4" ht="12.75">
      <c r="A4" s="418" t="s">
        <v>513</v>
      </c>
    </row>
    <row r="5" ht="13.5" thickBot="1"/>
    <row r="6" spans="1:7" ht="27" thickBot="1">
      <c r="A6" s="438" t="s">
        <v>514</v>
      </c>
      <c r="B6" s="384" t="s">
        <v>515</v>
      </c>
      <c r="C6" s="439" t="s">
        <v>980</v>
      </c>
      <c r="D6" s="385" t="s">
        <v>519</v>
      </c>
      <c r="E6" s="440" t="s">
        <v>522</v>
      </c>
      <c r="F6" s="441" t="s">
        <v>517</v>
      </c>
      <c r="G6" s="386" t="s">
        <v>518</v>
      </c>
    </row>
    <row r="7" spans="1:7" ht="13.5" thickBot="1">
      <c r="A7" s="445"/>
      <c r="B7" s="443" t="s">
        <v>523</v>
      </c>
      <c r="C7" s="389" t="s">
        <v>982</v>
      </c>
      <c r="D7" s="389"/>
      <c r="E7" s="390">
        <v>95</v>
      </c>
      <c r="F7" s="389">
        <v>3</v>
      </c>
      <c r="G7" s="446">
        <f>F7*E7</f>
        <v>285</v>
      </c>
    </row>
    <row r="8" spans="1:7" ht="13.5" thickBot="1">
      <c r="A8" s="392"/>
      <c r="B8" s="394"/>
      <c r="C8" s="393"/>
      <c r="D8" s="429" t="s">
        <v>410</v>
      </c>
      <c r="E8" s="395"/>
      <c r="F8" s="452" t="s">
        <v>564</v>
      </c>
      <c r="G8" s="453">
        <f>SUM(G7:G7)</f>
        <v>285</v>
      </c>
    </row>
    <row r="9" spans="1:7" ht="12.75">
      <c r="A9" s="380"/>
      <c r="B9" s="380"/>
      <c r="C9" s="380"/>
      <c r="D9" s="380"/>
      <c r="E9" s="380"/>
      <c r="F9" s="380"/>
      <c r="G9" s="380"/>
    </row>
  </sheetData>
  <sheetProtection/>
  <printOptions/>
  <pageMargins left="0.75" right="0.75" top="1" bottom="1" header="0.5" footer="0.5"/>
  <pageSetup fitToHeight="1" fitToWidth="1" horizontalDpi="300" verticalDpi="300" orientation="portrait" scale="91" r:id="rId1"/>
</worksheet>
</file>

<file path=xl/worksheets/sheet84.xml><?xml version="1.0" encoding="utf-8"?>
<worksheet xmlns="http://schemas.openxmlformats.org/spreadsheetml/2006/main" xmlns:r="http://schemas.openxmlformats.org/officeDocument/2006/relationships">
  <sheetPr>
    <tabColor rgb="FF00B0F0"/>
    <pageSetUpPr fitToPage="1"/>
  </sheetPr>
  <dimension ref="A1:H10"/>
  <sheetViews>
    <sheetView workbookViewId="0" topLeftCell="A1">
      <selection activeCell="E11" sqref="E11"/>
    </sheetView>
  </sheetViews>
  <sheetFormatPr defaultColWidth="9.33203125" defaultRowHeight="12.75"/>
  <cols>
    <col min="1" max="1" width="13.83203125" style="1" customWidth="1"/>
    <col min="2" max="2" width="30.83203125" style="1" customWidth="1"/>
    <col min="3" max="3" width="17.83203125" style="1" customWidth="1"/>
    <col min="4" max="4" width="7.66015625" style="1" customWidth="1"/>
    <col min="5" max="5" width="8.5" style="1" customWidth="1"/>
    <col min="6" max="6" width="11" style="1" bestFit="1" customWidth="1"/>
    <col min="7" max="7" width="11" style="1" customWidth="1"/>
    <col min="8" max="8" width="12.16015625" style="1" customWidth="1"/>
    <col min="9" max="16384" width="9.33203125" style="1" customWidth="1"/>
  </cols>
  <sheetData>
    <row r="1" spans="1:7" ht="13.5" thickBot="1">
      <c r="A1" s="2" t="s">
        <v>520</v>
      </c>
      <c r="B1" s="3" t="s">
        <v>639</v>
      </c>
      <c r="E1" s="1" t="s">
        <v>521</v>
      </c>
      <c r="G1" s="3" t="s">
        <v>712</v>
      </c>
    </row>
    <row r="2" spans="1:7" ht="12.75">
      <c r="A2" s="2"/>
      <c r="B2" s="93" t="s">
        <v>51</v>
      </c>
      <c r="G2" s="4"/>
    </row>
    <row r="3" ht="12.75">
      <c r="A3" s="6"/>
    </row>
    <row r="4" ht="12.75">
      <c r="A4" s="1" t="s">
        <v>527</v>
      </c>
    </row>
    <row r="5" ht="13.5" thickBot="1"/>
    <row r="6" spans="1:8" ht="12.75">
      <c r="A6" s="84"/>
      <c r="B6" s="85"/>
      <c r="C6" s="86"/>
      <c r="D6" s="75" t="s">
        <v>642</v>
      </c>
      <c r="E6" s="665" t="s">
        <v>660</v>
      </c>
      <c r="F6" s="666"/>
      <c r="G6" s="75" t="s">
        <v>665</v>
      </c>
      <c r="H6" s="110"/>
    </row>
    <row r="7" spans="1:8" ht="12.75" customHeight="1" thickBot="1">
      <c r="A7" s="667" t="s">
        <v>586</v>
      </c>
      <c r="B7" s="668"/>
      <c r="C7" s="80" t="s">
        <v>528</v>
      </c>
      <c r="D7" s="81" t="s">
        <v>659</v>
      </c>
      <c r="E7" s="204" t="s">
        <v>216</v>
      </c>
      <c r="F7" s="88" t="s">
        <v>542</v>
      </c>
      <c r="G7" s="82" t="s">
        <v>666</v>
      </c>
      <c r="H7" s="83" t="s">
        <v>542</v>
      </c>
    </row>
    <row r="8" spans="1:8" ht="12.75">
      <c r="A8" s="56" t="s">
        <v>709</v>
      </c>
      <c r="B8" s="57"/>
      <c r="C8" s="58" t="s">
        <v>543</v>
      </c>
      <c r="D8" s="58">
        <v>250</v>
      </c>
      <c r="E8" s="59">
        <v>2.35</v>
      </c>
      <c r="F8" s="59">
        <f>D8*E8</f>
        <v>587.5</v>
      </c>
      <c r="G8" s="58"/>
      <c r="H8" s="60">
        <f>D8*E8</f>
        <v>587.5</v>
      </c>
    </row>
    <row r="9" spans="1:8" ht="12.75">
      <c r="A9" s="44" t="s">
        <v>710</v>
      </c>
      <c r="B9" s="45"/>
      <c r="C9" s="28"/>
      <c r="D9" s="28">
        <v>250</v>
      </c>
      <c r="E9" s="29">
        <v>3</v>
      </c>
      <c r="F9" s="89">
        <f>D9*E9</f>
        <v>750</v>
      </c>
      <c r="G9" s="28"/>
      <c r="H9" s="61">
        <f>D9*E9</f>
        <v>750</v>
      </c>
    </row>
    <row r="10" spans="1:8" ht="13.5" thickBot="1">
      <c r="A10" s="105" t="s">
        <v>711</v>
      </c>
      <c r="B10" s="107"/>
      <c r="C10" s="32"/>
      <c r="D10" s="32">
        <v>250</v>
      </c>
      <c r="E10" s="33">
        <v>4.25</v>
      </c>
      <c r="F10" s="33">
        <f>D10*E10</f>
        <v>1062.5</v>
      </c>
      <c r="G10" s="32"/>
      <c r="H10" s="106">
        <f>D10*E10</f>
        <v>1062.5</v>
      </c>
    </row>
  </sheetData>
  <sheetProtection/>
  <mergeCells count="2">
    <mergeCell ref="E6:F6"/>
    <mergeCell ref="A7:B7"/>
  </mergeCells>
  <printOptions/>
  <pageMargins left="0.75" right="0.75" top="1" bottom="1" header="0.5" footer="0.5"/>
  <pageSetup fitToHeight="0" fitToWidth="1" horizontalDpi="600" verticalDpi="600" orientation="portrait" scale="88" r:id="rId1"/>
</worksheet>
</file>

<file path=xl/worksheets/sheet85.xml><?xml version="1.0" encoding="utf-8"?>
<worksheet xmlns="http://schemas.openxmlformats.org/spreadsheetml/2006/main" xmlns:r="http://schemas.openxmlformats.org/officeDocument/2006/relationships">
  <sheetPr>
    <tabColor rgb="FF00B0F0"/>
    <pageSetUpPr fitToPage="1"/>
  </sheetPr>
  <dimension ref="A1:G23"/>
  <sheetViews>
    <sheetView workbookViewId="0" topLeftCell="A18">
      <selection activeCell="C35" sqref="C35"/>
    </sheetView>
  </sheetViews>
  <sheetFormatPr defaultColWidth="9.33203125" defaultRowHeight="12.75"/>
  <cols>
    <col min="1" max="1" width="13.83203125" style="1" customWidth="1"/>
    <col min="2" max="2" width="36.66015625" style="1" customWidth="1"/>
    <col min="3" max="3" width="17.83203125" style="1" customWidth="1"/>
    <col min="4" max="4" width="9.16015625" style="1" customWidth="1"/>
    <col min="5" max="5" width="16" style="1" customWidth="1"/>
    <col min="6" max="6" width="11" style="1" customWidth="1"/>
    <col min="7" max="7" width="12.16015625" style="1" customWidth="1"/>
    <col min="8" max="16384" width="9.33203125" style="1" customWidth="1"/>
  </cols>
  <sheetData>
    <row r="1" spans="1:6" ht="13.5" thickBot="1">
      <c r="A1" s="2" t="s">
        <v>520</v>
      </c>
      <c r="B1" s="3" t="s">
        <v>639</v>
      </c>
      <c r="E1" s="1" t="s">
        <v>521</v>
      </c>
      <c r="F1" s="3" t="s">
        <v>713</v>
      </c>
    </row>
    <row r="2" spans="1:6" ht="12.75">
      <c r="A2" s="2"/>
      <c r="B2" s="96" t="s">
        <v>52</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G15</f>
        <v>847.5</v>
      </c>
      <c r="F6" s="58"/>
      <c r="G6" s="62">
        <f>E6*D6</f>
        <v>847.5</v>
      </c>
    </row>
    <row r="7" spans="1:7" ht="13.5" thickBot="1">
      <c r="A7" s="73"/>
      <c r="B7" s="32" t="s">
        <v>527</v>
      </c>
      <c r="C7" s="32"/>
      <c r="D7" s="32">
        <v>1</v>
      </c>
      <c r="E7" s="74">
        <f>G22</f>
        <v>125</v>
      </c>
      <c r="F7" s="32"/>
      <c r="G7" s="108">
        <f>E7*D7</f>
        <v>125</v>
      </c>
    </row>
    <row r="8" spans="1:7" ht="13.5" thickBot="1">
      <c r="A8" s="35"/>
      <c r="B8" s="35"/>
      <c r="C8" s="241" t="s">
        <v>168</v>
      </c>
      <c r="D8" s="35"/>
      <c r="E8" s="35"/>
      <c r="F8" s="35"/>
      <c r="G8" s="123">
        <f>G6+G7</f>
        <v>972.5</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2.75">
      <c r="A13" s="26"/>
      <c r="B13" s="27" t="s">
        <v>523</v>
      </c>
      <c r="C13" s="389" t="s">
        <v>982</v>
      </c>
      <c r="D13" s="28"/>
      <c r="E13" s="29">
        <v>95</v>
      </c>
      <c r="F13" s="28">
        <v>0.5</v>
      </c>
      <c r="G13" s="30">
        <f>F13*E13</f>
        <v>47.5</v>
      </c>
    </row>
    <row r="14" spans="1:7" ht="13.5" thickBot="1">
      <c r="A14" s="26"/>
      <c r="B14" s="389" t="s">
        <v>944</v>
      </c>
      <c r="C14" s="389" t="s">
        <v>981</v>
      </c>
      <c r="D14" s="28"/>
      <c r="E14" s="29">
        <v>80</v>
      </c>
      <c r="F14" s="28">
        <v>10</v>
      </c>
      <c r="G14" s="30">
        <f>F14*E14</f>
        <v>800</v>
      </c>
    </row>
    <row r="15" spans="1:7" ht="13.5" thickBot="1">
      <c r="A15" s="34"/>
      <c r="B15" s="35"/>
      <c r="C15" s="36"/>
      <c r="D15" s="37" t="s">
        <v>412</v>
      </c>
      <c r="E15" s="38"/>
      <c r="F15" s="39" t="s">
        <v>564</v>
      </c>
      <c r="G15" s="40">
        <f>SUM(G13:G14)</f>
        <v>847.5</v>
      </c>
    </row>
    <row r="16" spans="1:7" ht="12.75">
      <c r="A16" s="4"/>
      <c r="B16" s="4"/>
      <c r="C16" s="4"/>
      <c r="D16" s="4"/>
      <c r="E16" s="4"/>
      <c r="F16" s="4"/>
      <c r="G16" s="4"/>
    </row>
    <row r="17" spans="1:7" ht="12.75">
      <c r="A17" s="380" t="s">
        <v>525</v>
      </c>
      <c r="B17" s="380"/>
      <c r="C17" s="380"/>
      <c r="D17" s="380"/>
      <c r="E17" s="380"/>
      <c r="F17" s="380"/>
      <c r="G17" s="380"/>
    </row>
    <row r="18" spans="1:7" ht="13.5" thickBot="1">
      <c r="A18" s="380"/>
      <c r="B18" s="380"/>
      <c r="C18" s="380"/>
      <c r="D18" s="380"/>
      <c r="E18" s="380"/>
      <c r="F18" s="380"/>
      <c r="G18" s="380"/>
    </row>
    <row r="19" spans="1:7" ht="27" thickBot="1">
      <c r="A19" s="381" t="s">
        <v>526</v>
      </c>
      <c r="B19" s="382" t="s">
        <v>527</v>
      </c>
      <c r="C19" s="383" t="s">
        <v>528</v>
      </c>
      <c r="D19" s="384" t="s">
        <v>529</v>
      </c>
      <c r="E19" s="385" t="s">
        <v>530</v>
      </c>
      <c r="F19" s="43" t="s">
        <v>531</v>
      </c>
      <c r="G19" s="386" t="s">
        <v>532</v>
      </c>
    </row>
    <row r="20" spans="1:7" ht="12.75">
      <c r="A20" s="387" t="s">
        <v>943</v>
      </c>
      <c r="B20" s="388"/>
      <c r="C20" s="389"/>
      <c r="D20" s="389">
        <v>1</v>
      </c>
      <c r="E20" s="389"/>
      <c r="F20" s="390">
        <v>105</v>
      </c>
      <c r="G20" s="391">
        <f>D20*F20</f>
        <v>105</v>
      </c>
    </row>
    <row r="21" spans="1:7" ht="13.5" thickBot="1">
      <c r="A21" s="387" t="s">
        <v>107</v>
      </c>
      <c r="B21" s="388"/>
      <c r="C21" s="389"/>
      <c r="D21" s="389">
        <v>1</v>
      </c>
      <c r="E21" s="389"/>
      <c r="F21" s="390">
        <v>20</v>
      </c>
      <c r="G21" s="391">
        <f>D21*F21</f>
        <v>20</v>
      </c>
    </row>
    <row r="22" spans="1:7" ht="13.5" thickBot="1">
      <c r="A22" s="392"/>
      <c r="B22" s="393"/>
      <c r="C22" s="394"/>
      <c r="D22" s="393"/>
      <c r="E22" s="97" t="s">
        <v>411</v>
      </c>
      <c r="F22" s="395"/>
      <c r="G22" s="396">
        <f>SUM(G20:G21)</f>
        <v>125</v>
      </c>
    </row>
    <row r="23" s="419" customFormat="1" ht="12.75">
      <c r="A23" s="419" t="s">
        <v>999</v>
      </c>
    </row>
  </sheetData>
  <sheetProtection/>
  <printOptions/>
  <pageMargins left="0.25" right="0.25" top="1" bottom="1" header="0.5" footer="0.5"/>
  <pageSetup fitToHeight="1" fitToWidth="1" horizontalDpi="300" verticalDpi="300" orientation="portrait" scale="97" r:id="rId1"/>
  <rowBreaks count="1" manualBreakCount="1">
    <brk id="22" max="255" man="1"/>
  </rowBreaks>
</worksheet>
</file>

<file path=xl/worksheets/sheet86.xml><?xml version="1.0" encoding="utf-8"?>
<worksheet xmlns="http://schemas.openxmlformats.org/spreadsheetml/2006/main" xmlns:r="http://schemas.openxmlformats.org/officeDocument/2006/relationships">
  <sheetPr>
    <tabColor rgb="FF00B0F0"/>
    <pageSetUpPr fitToPage="1"/>
  </sheetPr>
  <dimension ref="A1:H45"/>
  <sheetViews>
    <sheetView workbookViewId="0" topLeftCell="B1">
      <selection activeCell="A16" sqref="A16:B22"/>
    </sheetView>
  </sheetViews>
  <sheetFormatPr defaultColWidth="9.33203125" defaultRowHeight="12.75"/>
  <cols>
    <col min="1" max="1" width="13.83203125" style="1" customWidth="1"/>
    <col min="2" max="2" width="30.83203125" style="1" customWidth="1"/>
    <col min="3" max="3" width="17.83203125" style="1" customWidth="1"/>
    <col min="4" max="4" width="9.33203125" style="1" customWidth="1"/>
    <col min="5" max="5" width="13.83203125" style="1" customWidth="1"/>
    <col min="6" max="6" width="11" style="1" customWidth="1"/>
    <col min="7" max="7" width="15.16015625" style="1" bestFit="1" customWidth="1"/>
    <col min="8" max="8" width="12.16015625" style="1" customWidth="1"/>
    <col min="9" max="16384" width="9.33203125" style="1" customWidth="1"/>
  </cols>
  <sheetData>
    <row r="1" spans="1:8" ht="13.5" thickBot="1">
      <c r="A1" s="2" t="s">
        <v>520</v>
      </c>
      <c r="B1" s="3" t="s">
        <v>639</v>
      </c>
      <c r="G1" s="64" t="s">
        <v>521</v>
      </c>
      <c r="H1" s="3" t="s">
        <v>86</v>
      </c>
    </row>
    <row r="2" spans="1:7" ht="12.75">
      <c r="A2" s="2"/>
      <c r="B2" s="4" t="s">
        <v>889</v>
      </c>
      <c r="G2" s="4"/>
    </row>
    <row r="3" ht="12.75">
      <c r="A3" s="6"/>
    </row>
    <row r="4" spans="1:8" ht="12.75">
      <c r="A4" s="4" t="s">
        <v>556</v>
      </c>
      <c r="B4" s="4"/>
      <c r="C4" s="4"/>
      <c r="D4" s="4"/>
      <c r="E4" s="4"/>
      <c r="F4" s="4"/>
      <c r="G4" s="4"/>
      <c r="H4" s="4"/>
    </row>
    <row r="5" spans="1:8" ht="13.5" thickBot="1">
      <c r="A5" s="4"/>
      <c r="B5" s="4"/>
      <c r="C5" s="4"/>
      <c r="D5" s="4"/>
      <c r="E5" s="4"/>
      <c r="F5" s="4"/>
      <c r="G5" s="4"/>
      <c r="H5" s="4"/>
    </row>
    <row r="6" spans="1:8" ht="13.5" thickBot="1">
      <c r="A6" s="669" t="s">
        <v>534</v>
      </c>
      <c r="B6" s="670"/>
      <c r="C6" s="20" t="s">
        <v>528</v>
      </c>
      <c r="D6" s="20" t="s">
        <v>529</v>
      </c>
      <c r="E6" s="20" t="s">
        <v>558</v>
      </c>
      <c r="F6" s="22" t="s">
        <v>535</v>
      </c>
      <c r="G6" s="43" t="s">
        <v>536</v>
      </c>
      <c r="H6" s="25" t="s">
        <v>537</v>
      </c>
    </row>
    <row r="7" spans="1:8" ht="12.75">
      <c r="A7" s="44" t="s">
        <v>915</v>
      </c>
      <c r="B7" s="45"/>
      <c r="C7" s="28"/>
      <c r="D7" s="28"/>
      <c r="E7" s="65" t="s">
        <v>547</v>
      </c>
      <c r="F7" s="66"/>
      <c r="G7" s="29">
        <v>36</v>
      </c>
      <c r="H7" s="46">
        <f aca="true" t="shared" si="0" ref="H7:H17">D7*G7</f>
        <v>0</v>
      </c>
    </row>
    <row r="8" spans="1:8" ht="12.75">
      <c r="A8" s="44" t="s">
        <v>916</v>
      </c>
      <c r="B8" s="45"/>
      <c r="C8" s="28"/>
      <c r="D8" s="28"/>
      <c r="E8" s="65" t="s">
        <v>547</v>
      </c>
      <c r="F8" s="66"/>
      <c r="G8" s="29">
        <v>45</v>
      </c>
      <c r="H8" s="46">
        <f t="shared" si="0"/>
        <v>0</v>
      </c>
    </row>
    <row r="9" spans="1:8" ht="12.75">
      <c r="A9" s="44" t="s">
        <v>15</v>
      </c>
      <c r="B9" s="45"/>
      <c r="C9" s="28"/>
      <c r="D9" s="28"/>
      <c r="E9" s="65" t="s">
        <v>547</v>
      </c>
      <c r="F9" s="66"/>
      <c r="G9" s="29">
        <v>48</v>
      </c>
      <c r="H9" s="46">
        <f t="shared" si="0"/>
        <v>0</v>
      </c>
    </row>
    <row r="10" spans="1:8" ht="12.75">
      <c r="A10" s="44" t="s">
        <v>16</v>
      </c>
      <c r="B10" s="45"/>
      <c r="C10" s="28"/>
      <c r="D10" s="28"/>
      <c r="E10" s="65" t="s">
        <v>547</v>
      </c>
      <c r="F10" s="66"/>
      <c r="G10" s="29">
        <v>57</v>
      </c>
      <c r="H10" s="46">
        <f t="shared" si="0"/>
        <v>0</v>
      </c>
    </row>
    <row r="11" spans="1:8" ht="12.75">
      <c r="A11" s="44" t="s">
        <v>17</v>
      </c>
      <c r="B11" s="45"/>
      <c r="C11" s="28"/>
      <c r="D11" s="28"/>
      <c r="E11" s="65" t="s">
        <v>547</v>
      </c>
      <c r="F11" s="66"/>
      <c r="G11" s="29">
        <v>64</v>
      </c>
      <c r="H11" s="46">
        <f t="shared" si="0"/>
        <v>0</v>
      </c>
    </row>
    <row r="12" spans="1:8" ht="12.75">
      <c r="A12" s="44" t="s">
        <v>18</v>
      </c>
      <c r="B12" s="45"/>
      <c r="C12" s="28"/>
      <c r="D12" s="28"/>
      <c r="E12" s="65" t="s">
        <v>547</v>
      </c>
      <c r="F12" s="66"/>
      <c r="G12" s="29">
        <v>76</v>
      </c>
      <c r="H12" s="46">
        <f t="shared" si="0"/>
        <v>0</v>
      </c>
    </row>
    <row r="13" spans="1:8" ht="12.75">
      <c r="A13" s="44" t="s">
        <v>170</v>
      </c>
      <c r="B13" s="45"/>
      <c r="C13" s="28"/>
      <c r="D13" s="28"/>
      <c r="E13" s="65" t="s">
        <v>547</v>
      </c>
      <c r="F13" s="66"/>
      <c r="G13" s="29">
        <v>11</v>
      </c>
      <c r="H13" s="46">
        <f t="shared" si="0"/>
        <v>0</v>
      </c>
    </row>
    <row r="14" spans="1:8" ht="12.75">
      <c r="A14" s="90" t="s">
        <v>555</v>
      </c>
      <c r="B14" s="45"/>
      <c r="C14" s="28"/>
      <c r="D14" s="28"/>
      <c r="E14" s="65" t="s">
        <v>547</v>
      </c>
      <c r="F14" s="66"/>
      <c r="G14" s="29">
        <v>16</v>
      </c>
      <c r="H14" s="46">
        <f t="shared" si="0"/>
        <v>0</v>
      </c>
    </row>
    <row r="15" spans="1:8" ht="12.75">
      <c r="A15" s="44" t="s">
        <v>19</v>
      </c>
      <c r="B15" s="45"/>
      <c r="C15" s="28"/>
      <c r="D15" s="28"/>
      <c r="E15" s="65" t="s">
        <v>20</v>
      </c>
      <c r="F15" s="66"/>
      <c r="G15" s="29">
        <v>125</v>
      </c>
      <c r="H15" s="46">
        <f t="shared" si="0"/>
        <v>0</v>
      </c>
    </row>
    <row r="16" spans="1:8" ht="12.75">
      <c r="A16" s="387" t="s">
        <v>21</v>
      </c>
      <c r="B16" s="388"/>
      <c r="C16" s="28"/>
      <c r="D16" s="28"/>
      <c r="E16" s="65" t="s">
        <v>548</v>
      </c>
      <c r="F16" s="66"/>
      <c r="G16" s="29">
        <v>150</v>
      </c>
      <c r="H16" s="46">
        <f t="shared" si="0"/>
        <v>0</v>
      </c>
    </row>
    <row r="17" spans="1:8" ht="12.75">
      <c r="A17" s="387" t="s">
        <v>171</v>
      </c>
      <c r="B17" s="388"/>
      <c r="C17" s="28"/>
      <c r="D17" s="28"/>
      <c r="E17" s="65" t="s">
        <v>549</v>
      </c>
      <c r="F17" s="66"/>
      <c r="G17" s="29">
        <v>30</v>
      </c>
      <c r="H17" s="46">
        <f t="shared" si="0"/>
        <v>0</v>
      </c>
    </row>
    <row r="18" spans="1:8" ht="12.75">
      <c r="A18" s="289" t="s">
        <v>977</v>
      </c>
      <c r="B18" s="461"/>
      <c r="C18" s="28"/>
      <c r="D18" s="28"/>
      <c r="E18" s="65" t="s">
        <v>548</v>
      </c>
      <c r="F18" s="28"/>
      <c r="G18" s="29">
        <v>50</v>
      </c>
      <c r="H18" s="46"/>
    </row>
    <row r="19" spans="1:8" ht="12.75">
      <c r="A19" s="387" t="s">
        <v>988</v>
      </c>
      <c r="B19" s="462"/>
      <c r="C19" s="28"/>
      <c r="D19" s="28"/>
      <c r="E19" s="65" t="s">
        <v>548</v>
      </c>
      <c r="F19" s="28"/>
      <c r="G19" s="29">
        <v>25</v>
      </c>
      <c r="H19" s="46">
        <f>D21*G21</f>
        <v>0</v>
      </c>
    </row>
    <row r="20" spans="1:8" ht="12.75">
      <c r="A20" s="387" t="s">
        <v>296</v>
      </c>
      <c r="B20" s="461"/>
      <c r="C20" s="28"/>
      <c r="D20" s="28"/>
      <c r="E20" s="65" t="s">
        <v>548</v>
      </c>
      <c r="F20" s="28"/>
      <c r="G20" s="29">
        <v>25</v>
      </c>
      <c r="H20" s="46">
        <f>D22*G22</f>
        <v>0</v>
      </c>
    </row>
    <row r="21" spans="1:8" ht="12.75">
      <c r="A21" s="387" t="s">
        <v>172</v>
      </c>
      <c r="B21" s="388"/>
      <c r="C21" s="28"/>
      <c r="D21" s="28"/>
      <c r="E21" s="65" t="s">
        <v>550</v>
      </c>
      <c r="F21" s="66"/>
      <c r="G21" s="29">
        <v>68</v>
      </c>
      <c r="H21" s="46">
        <f aca="true" t="shared" si="1" ref="H21:H33">D24*G24</f>
        <v>0</v>
      </c>
    </row>
    <row r="22" spans="1:8" ht="12.75">
      <c r="A22" s="387" t="s">
        <v>176</v>
      </c>
      <c r="B22" s="388"/>
      <c r="C22" s="28"/>
      <c r="D22" s="28"/>
      <c r="E22" s="65" t="s">
        <v>581</v>
      </c>
      <c r="F22" s="66"/>
      <c r="G22" s="29">
        <v>26</v>
      </c>
      <c r="H22" s="46">
        <f t="shared" si="1"/>
        <v>0</v>
      </c>
    </row>
    <row r="23" spans="1:8" ht="12.75">
      <c r="A23" s="44" t="s">
        <v>177</v>
      </c>
      <c r="B23" s="45"/>
      <c r="C23" s="28"/>
      <c r="D23" s="28"/>
      <c r="E23" s="65" t="s">
        <v>581</v>
      </c>
      <c r="F23" s="66"/>
      <c r="G23" s="29">
        <v>28</v>
      </c>
      <c r="H23" s="46">
        <f t="shared" si="1"/>
        <v>0</v>
      </c>
    </row>
    <row r="24" spans="1:8" ht="12.75">
      <c r="A24" s="44" t="s">
        <v>575</v>
      </c>
      <c r="B24" s="45"/>
      <c r="C24" s="28"/>
      <c r="D24" s="28"/>
      <c r="E24" s="65" t="s">
        <v>577</v>
      </c>
      <c r="F24" s="66"/>
      <c r="G24" s="29">
        <v>99</v>
      </c>
      <c r="H24" s="46">
        <f t="shared" si="1"/>
        <v>0</v>
      </c>
    </row>
    <row r="25" spans="1:8" ht="12.75">
      <c r="A25" s="44" t="s">
        <v>576</v>
      </c>
      <c r="B25" s="45"/>
      <c r="C25" s="28"/>
      <c r="D25" s="28"/>
      <c r="E25" s="65" t="s">
        <v>550</v>
      </c>
      <c r="F25" s="66"/>
      <c r="G25" s="29">
        <v>125</v>
      </c>
      <c r="H25" s="46">
        <f t="shared" si="1"/>
        <v>0</v>
      </c>
    </row>
    <row r="26" spans="1:8" ht="12.75">
      <c r="A26" s="44" t="s">
        <v>744</v>
      </c>
      <c r="B26" s="45"/>
      <c r="C26" s="28"/>
      <c r="D26" s="28"/>
      <c r="E26" s="65" t="s">
        <v>548</v>
      </c>
      <c r="F26" s="66"/>
      <c r="G26" s="29">
        <v>1640</v>
      </c>
      <c r="H26" s="46">
        <f t="shared" si="1"/>
        <v>0</v>
      </c>
    </row>
    <row r="27" spans="1:8" ht="12.75">
      <c r="A27" s="44" t="s">
        <v>745</v>
      </c>
      <c r="B27" s="45"/>
      <c r="C27" s="28"/>
      <c r="D27" s="28"/>
      <c r="E27" s="65" t="s">
        <v>548</v>
      </c>
      <c r="F27" s="66"/>
      <c r="G27" s="29">
        <v>1240</v>
      </c>
      <c r="H27" s="46">
        <f t="shared" si="1"/>
        <v>0</v>
      </c>
    </row>
    <row r="28" spans="1:8" ht="12.75">
      <c r="A28" s="44" t="s">
        <v>578</v>
      </c>
      <c r="B28" s="45"/>
      <c r="C28" s="28"/>
      <c r="D28" s="28"/>
      <c r="E28" s="65" t="s">
        <v>581</v>
      </c>
      <c r="F28" s="66"/>
      <c r="G28" s="29">
        <v>5.95</v>
      </c>
      <c r="H28" s="46">
        <f t="shared" si="1"/>
        <v>0</v>
      </c>
    </row>
    <row r="29" spans="1:8" ht="12.75">
      <c r="A29" s="44" t="s">
        <v>746</v>
      </c>
      <c r="B29" s="45"/>
      <c r="C29" s="28"/>
      <c r="D29" s="28"/>
      <c r="E29" s="65" t="s">
        <v>581</v>
      </c>
      <c r="F29" s="66"/>
      <c r="G29" s="29">
        <v>29</v>
      </c>
      <c r="H29" s="46">
        <f t="shared" si="1"/>
        <v>0</v>
      </c>
    </row>
    <row r="30" spans="1:8" ht="12.75">
      <c r="A30" s="44" t="s">
        <v>94</v>
      </c>
      <c r="B30" s="45"/>
      <c r="C30" s="28"/>
      <c r="D30" s="28"/>
      <c r="E30" s="65" t="s">
        <v>581</v>
      </c>
      <c r="F30" s="66"/>
      <c r="G30" s="29">
        <v>11</v>
      </c>
      <c r="H30" s="46">
        <f t="shared" si="1"/>
        <v>0</v>
      </c>
    </row>
    <row r="31" spans="1:8" ht="12.75">
      <c r="A31" s="44" t="s">
        <v>173</v>
      </c>
      <c r="B31" s="45"/>
      <c r="C31" s="28"/>
      <c r="D31" s="28"/>
      <c r="E31" s="65" t="s">
        <v>581</v>
      </c>
      <c r="F31" s="66"/>
      <c r="G31" s="29">
        <v>22</v>
      </c>
      <c r="H31" s="46">
        <f t="shared" si="1"/>
        <v>0</v>
      </c>
    </row>
    <row r="32" spans="1:8" ht="12.75">
      <c r="A32" s="44" t="s">
        <v>174</v>
      </c>
      <c r="B32" s="45"/>
      <c r="C32" s="28"/>
      <c r="D32" s="28"/>
      <c r="E32" s="65" t="s">
        <v>547</v>
      </c>
      <c r="F32" s="66"/>
      <c r="G32" s="29">
        <v>5</v>
      </c>
      <c r="H32" s="46">
        <f t="shared" si="1"/>
        <v>0</v>
      </c>
    </row>
    <row r="33" spans="1:8" ht="13.5" thickBot="1">
      <c r="A33" s="44" t="s">
        <v>579</v>
      </c>
      <c r="B33" s="45"/>
      <c r="C33" s="28"/>
      <c r="D33" s="28"/>
      <c r="E33" s="65" t="s">
        <v>580</v>
      </c>
      <c r="F33" s="66"/>
      <c r="G33" s="29">
        <v>15</v>
      </c>
      <c r="H33" s="234">
        <f t="shared" si="1"/>
        <v>0</v>
      </c>
    </row>
    <row r="34" spans="1:8" ht="13.5" thickBot="1">
      <c r="A34" s="44" t="s">
        <v>175</v>
      </c>
      <c r="B34" s="45"/>
      <c r="C34" s="28"/>
      <c r="D34" s="28"/>
      <c r="E34" s="65" t="s">
        <v>551</v>
      </c>
      <c r="F34" s="66"/>
      <c r="G34" s="29">
        <v>21</v>
      </c>
      <c r="H34" s="48"/>
    </row>
    <row r="35" spans="1:7" ht="12.75">
      <c r="A35" s="44" t="s">
        <v>749</v>
      </c>
      <c r="B35" s="45"/>
      <c r="C35" s="49"/>
      <c r="D35" s="49"/>
      <c r="E35" s="67" t="s">
        <v>581</v>
      </c>
      <c r="F35" s="68"/>
      <c r="G35" s="29">
        <v>48</v>
      </c>
    </row>
    <row r="36" spans="1:7" ht="13.5" thickBot="1">
      <c r="A36" s="235" t="s">
        <v>127</v>
      </c>
      <c r="B36" s="4"/>
      <c r="C36" s="28"/>
      <c r="D36" s="28"/>
      <c r="E36" s="65" t="s">
        <v>581</v>
      </c>
      <c r="F36" s="28"/>
      <c r="G36" s="236">
        <v>41</v>
      </c>
    </row>
    <row r="37" spans="1:7" ht="13.5" thickBot="1">
      <c r="A37" s="34"/>
      <c r="B37" s="36"/>
      <c r="C37" s="35"/>
      <c r="D37" s="36"/>
      <c r="E37" s="36"/>
      <c r="F37" s="36"/>
      <c r="G37" s="38"/>
    </row>
    <row r="39" ht="12.75">
      <c r="A39" s="1" t="s">
        <v>96</v>
      </c>
    </row>
    <row r="40" ht="12.75">
      <c r="A40" t="s">
        <v>976</v>
      </c>
    </row>
    <row r="41" ht="12.75">
      <c r="A41" t="s">
        <v>979</v>
      </c>
    </row>
    <row r="42" ht="12.75">
      <c r="A42" t="s">
        <v>98</v>
      </c>
    </row>
    <row r="43" ht="12.75">
      <c r="A43" t="s">
        <v>135</v>
      </c>
    </row>
    <row r="44" ht="12.75">
      <c r="A44" t="s">
        <v>136</v>
      </c>
    </row>
    <row r="45" spans="1:3" ht="12.75">
      <c r="A45" t="s">
        <v>989</v>
      </c>
      <c r="C45" s="419"/>
    </row>
  </sheetData>
  <sheetProtection/>
  <mergeCells count="1">
    <mergeCell ref="A6:B6"/>
  </mergeCells>
  <printOptions/>
  <pageMargins left="0.75" right="0.63" top="1" bottom="1" header="0.5" footer="0.5"/>
  <pageSetup fitToHeight="1" fitToWidth="1" horizontalDpi="300" verticalDpi="300" orientation="portrait" scale="81" r:id="rId1"/>
</worksheet>
</file>

<file path=xl/worksheets/sheet87.xml><?xml version="1.0" encoding="utf-8"?>
<worksheet xmlns="http://schemas.openxmlformats.org/spreadsheetml/2006/main" xmlns:r="http://schemas.openxmlformats.org/officeDocument/2006/relationships">
  <sheetPr>
    <tabColor rgb="FF00B0F0"/>
    <pageSetUpPr fitToPage="1"/>
  </sheetPr>
  <dimension ref="A1:G29"/>
  <sheetViews>
    <sheetView workbookViewId="0" topLeftCell="C16">
      <selection activeCell="G22" sqref="G22"/>
    </sheetView>
  </sheetViews>
  <sheetFormatPr defaultColWidth="9.33203125" defaultRowHeight="12.75"/>
  <cols>
    <col min="1" max="1" width="27.16015625" style="0" customWidth="1"/>
    <col min="2" max="2" width="30.83203125" style="0" customWidth="1"/>
    <col min="3" max="3" width="17.83203125" style="0" customWidth="1"/>
    <col min="4" max="4" width="16.16015625" style="0" customWidth="1"/>
    <col min="5" max="5" width="28.66015625" style="0" customWidth="1"/>
    <col min="6" max="6" width="10" style="0" bestFit="1" customWidth="1"/>
    <col min="7" max="7" width="10.83203125" style="0" customWidth="1"/>
  </cols>
  <sheetData>
    <row r="1" spans="1:7" ht="13.5" thickBot="1">
      <c r="A1" s="2" t="s">
        <v>520</v>
      </c>
      <c r="B1" s="3" t="s">
        <v>639</v>
      </c>
      <c r="C1" s="1"/>
      <c r="D1" s="1"/>
      <c r="E1" s="1" t="s">
        <v>521</v>
      </c>
      <c r="F1" s="92" t="s">
        <v>61</v>
      </c>
      <c r="G1" s="1"/>
    </row>
    <row r="2" spans="1:7" ht="12.75">
      <c r="A2" s="2"/>
      <c r="B2" s="96" t="s">
        <v>404</v>
      </c>
      <c r="C2" s="1"/>
      <c r="D2" s="1"/>
      <c r="E2" s="1"/>
      <c r="F2" s="4"/>
      <c r="G2" s="1"/>
    </row>
    <row r="3" spans="1:7" ht="13.5" thickBot="1">
      <c r="A3" s="6"/>
      <c r="B3" s="1"/>
      <c r="C3" s="1"/>
      <c r="D3" s="1"/>
      <c r="E3" s="1"/>
      <c r="F3" s="1"/>
      <c r="G3" s="1"/>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800</v>
      </c>
      <c r="F6" s="58"/>
      <c r="G6" s="62">
        <f>E6*D6</f>
        <v>800</v>
      </c>
    </row>
    <row r="7" spans="1:7" ht="13.5" thickBot="1">
      <c r="A7" s="73"/>
      <c r="B7" s="32" t="s">
        <v>527</v>
      </c>
      <c r="C7" s="32"/>
      <c r="D7" s="32">
        <v>1</v>
      </c>
      <c r="E7" s="74">
        <f>G27</f>
        <v>336</v>
      </c>
      <c r="F7" s="32"/>
      <c r="G7" s="108">
        <f>E7*D7</f>
        <v>336</v>
      </c>
    </row>
    <row r="8" spans="1:7" ht="13.5" thickBot="1">
      <c r="A8" s="287"/>
      <c r="B8" s="35"/>
      <c r="C8" s="241" t="s">
        <v>227</v>
      </c>
      <c r="D8" s="35"/>
      <c r="E8" s="35"/>
      <c r="F8" s="35"/>
      <c r="G8" s="123">
        <f>G6+G7</f>
        <v>1136</v>
      </c>
    </row>
    <row r="9" spans="1:7" ht="12.75">
      <c r="A9" s="6"/>
      <c r="B9" s="1"/>
      <c r="C9" s="1"/>
      <c r="D9" s="1"/>
      <c r="E9" s="1"/>
      <c r="F9" s="1"/>
      <c r="G9" s="1"/>
    </row>
    <row r="10" spans="1:7" ht="12.75">
      <c r="A10" s="2" t="s">
        <v>513</v>
      </c>
      <c r="B10" s="1"/>
      <c r="C10" s="1"/>
      <c r="D10" s="1"/>
      <c r="E10" s="1"/>
      <c r="F10" s="1"/>
      <c r="G10" s="1"/>
    </row>
    <row r="11" spans="1:7" ht="13.5" thickBot="1">
      <c r="A11" s="1"/>
      <c r="B11" s="1"/>
      <c r="C11" s="1"/>
      <c r="D11" s="1"/>
      <c r="E11" s="1"/>
      <c r="F11" s="1"/>
      <c r="G11" s="1"/>
    </row>
    <row r="12" spans="1:7" ht="27" thickBot="1">
      <c r="A12" s="19" t="s">
        <v>514</v>
      </c>
      <c r="B12" s="20" t="s">
        <v>515</v>
      </c>
      <c r="C12" s="439" t="s">
        <v>980</v>
      </c>
      <c r="D12" s="22" t="s">
        <v>519</v>
      </c>
      <c r="E12" s="23" t="s">
        <v>522</v>
      </c>
      <c r="F12" s="24" t="s">
        <v>517</v>
      </c>
      <c r="G12" s="25" t="s">
        <v>518</v>
      </c>
    </row>
    <row r="13" spans="1:7" ht="13.5" thickBot="1">
      <c r="A13" s="26"/>
      <c r="B13" s="389" t="s">
        <v>944</v>
      </c>
      <c r="C13" s="389" t="s">
        <v>981</v>
      </c>
      <c r="D13" s="28"/>
      <c r="E13" s="29">
        <v>80</v>
      </c>
      <c r="F13" s="28">
        <v>10</v>
      </c>
      <c r="G13" s="30">
        <f>F13*E13</f>
        <v>800</v>
      </c>
    </row>
    <row r="14" spans="1:7" ht="13.5" thickBot="1">
      <c r="A14" s="34"/>
      <c r="B14" s="35"/>
      <c r="C14" s="36"/>
      <c r="D14" s="37" t="s">
        <v>413</v>
      </c>
      <c r="E14" s="38"/>
      <c r="F14" s="39" t="s">
        <v>564</v>
      </c>
      <c r="G14" s="40">
        <f>SUM(G13:G13)</f>
        <v>800</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36" thickBot="1">
      <c r="A18" s="41" t="s">
        <v>526</v>
      </c>
      <c r="B18" s="265" t="s">
        <v>527</v>
      </c>
      <c r="C18" s="264" t="s">
        <v>528</v>
      </c>
      <c r="D18" s="20" t="s">
        <v>529</v>
      </c>
      <c r="E18" s="22" t="s">
        <v>530</v>
      </c>
      <c r="F18" s="43" t="s">
        <v>531</v>
      </c>
      <c r="G18" s="25" t="s">
        <v>532</v>
      </c>
    </row>
    <row r="19" spans="1:7" ht="12.75">
      <c r="A19" s="95" t="s">
        <v>836</v>
      </c>
      <c r="B19" s="293"/>
      <c r="C19" s="294"/>
      <c r="D19" s="28">
        <v>1</v>
      </c>
      <c r="E19" s="295"/>
      <c r="F19" s="29">
        <v>10</v>
      </c>
      <c r="G19" s="46">
        <f aca="true" t="shared" si="0" ref="G19:G26">D19*F19</f>
        <v>10</v>
      </c>
    </row>
    <row r="20" spans="1:7" ht="12.75">
      <c r="A20" s="95" t="s">
        <v>229</v>
      </c>
      <c r="B20" s="45"/>
      <c r="C20" s="28"/>
      <c r="D20" s="28">
        <v>1</v>
      </c>
      <c r="E20" s="28"/>
      <c r="F20" s="29">
        <v>87</v>
      </c>
      <c r="G20" s="46">
        <f t="shared" si="0"/>
        <v>87</v>
      </c>
    </row>
    <row r="21" spans="1:7" ht="12.75">
      <c r="A21" s="95" t="s">
        <v>247</v>
      </c>
      <c r="B21" s="45"/>
      <c r="C21" s="28"/>
      <c r="D21" s="28">
        <v>1</v>
      </c>
      <c r="E21" s="28"/>
      <c r="F21" s="29">
        <v>55</v>
      </c>
      <c r="G21" s="46">
        <v>55</v>
      </c>
    </row>
    <row r="22" spans="1:7" ht="12.75">
      <c r="A22" s="95" t="s">
        <v>230</v>
      </c>
      <c r="B22" s="91"/>
      <c r="C22" s="28"/>
      <c r="D22" s="28">
        <v>1</v>
      </c>
      <c r="E22" s="28"/>
      <c r="F22" s="29">
        <v>27</v>
      </c>
      <c r="G22" s="46">
        <f t="shared" si="0"/>
        <v>27</v>
      </c>
    </row>
    <row r="23" spans="1:7" ht="12.75">
      <c r="A23" s="95" t="s">
        <v>228</v>
      </c>
      <c r="B23" s="91"/>
      <c r="C23" s="28"/>
      <c r="D23" s="28">
        <v>1</v>
      </c>
      <c r="E23" s="28"/>
      <c r="F23" s="29">
        <v>65</v>
      </c>
      <c r="G23" s="46">
        <f t="shared" si="0"/>
        <v>65</v>
      </c>
    </row>
    <row r="24" spans="1:7" ht="12.75">
      <c r="A24" s="95" t="s">
        <v>127</v>
      </c>
      <c r="B24" s="45"/>
      <c r="C24" s="28"/>
      <c r="D24" s="28">
        <v>1</v>
      </c>
      <c r="E24" s="28"/>
      <c r="F24" s="29">
        <v>41</v>
      </c>
      <c r="G24" s="46">
        <f>F24</f>
        <v>41</v>
      </c>
    </row>
    <row r="25" spans="1:7" ht="12.75">
      <c r="A25" s="95" t="s">
        <v>107</v>
      </c>
      <c r="B25" s="45"/>
      <c r="C25" s="28"/>
      <c r="D25" s="28">
        <v>1</v>
      </c>
      <c r="E25" s="28"/>
      <c r="F25" s="29">
        <v>20</v>
      </c>
      <c r="G25" s="46">
        <f t="shared" si="0"/>
        <v>20</v>
      </c>
    </row>
    <row r="26" spans="1:7" ht="13.5" thickBot="1">
      <c r="A26" s="95" t="s">
        <v>231</v>
      </c>
      <c r="B26" s="45"/>
      <c r="C26" s="28"/>
      <c r="D26" s="28">
        <v>1</v>
      </c>
      <c r="E26" s="28"/>
      <c r="F26" s="29">
        <v>31</v>
      </c>
      <c r="G26" s="46">
        <f t="shared" si="0"/>
        <v>31</v>
      </c>
    </row>
    <row r="27" spans="1:7" ht="13.5" thickBot="1">
      <c r="A27" s="34"/>
      <c r="B27" s="36"/>
      <c r="C27" s="35"/>
      <c r="D27" s="36"/>
      <c r="E27" s="37" t="s">
        <v>414</v>
      </c>
      <c r="F27" s="38"/>
      <c r="G27" s="100">
        <f>SUM(G19:G26)</f>
        <v>336</v>
      </c>
    </row>
    <row r="29" ht="12.75">
      <c r="A29" t="s">
        <v>232</v>
      </c>
    </row>
  </sheetData>
  <sheetProtection/>
  <printOptions/>
  <pageMargins left="0.7" right="0.7" top="0.75" bottom="0.75" header="0.3" footer="0.3"/>
  <pageSetup fitToHeight="0" fitToWidth="1" horizontalDpi="600" verticalDpi="600" orientation="portrait" scale="71" r:id="rId1"/>
</worksheet>
</file>

<file path=xl/worksheets/sheet88.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F1" sqref="F1"/>
    </sheetView>
  </sheetViews>
  <sheetFormatPr defaultColWidth="9.33203125" defaultRowHeight="12.75"/>
  <cols>
    <col min="1" max="1" width="13.83203125" style="126" customWidth="1"/>
    <col min="2" max="2" width="30.83203125" style="126" customWidth="1"/>
    <col min="3" max="3" width="17.83203125" style="126" customWidth="1"/>
    <col min="4" max="4" width="7.66015625" style="126" customWidth="1"/>
    <col min="5" max="5" width="17.83203125" style="126" customWidth="1"/>
    <col min="6" max="6" width="11" style="126" customWidth="1"/>
    <col min="7" max="7" width="12.16015625" style="126" customWidth="1"/>
    <col min="8" max="16384" width="9.33203125" style="126" customWidth="1"/>
  </cols>
  <sheetData>
    <row r="1" spans="1:6" ht="13.5" thickBot="1">
      <c r="A1" s="124" t="s">
        <v>520</v>
      </c>
      <c r="B1" s="125" t="s">
        <v>639</v>
      </c>
      <c r="E1" s="126" t="s">
        <v>521</v>
      </c>
      <c r="F1" s="619" t="s">
        <v>226</v>
      </c>
    </row>
    <row r="2" spans="1:6" ht="12.75">
      <c r="A2" s="124"/>
      <c r="B2" s="127" t="s">
        <v>850</v>
      </c>
      <c r="F2" s="127"/>
    </row>
    <row r="3" ht="12.75">
      <c r="A3" s="141"/>
    </row>
    <row r="4" ht="12.75">
      <c r="A4" s="126" t="s">
        <v>872</v>
      </c>
    </row>
    <row r="5" ht="13.5" thickBot="1"/>
    <row r="6" spans="1:7" ht="27" thickBot="1">
      <c r="A6" s="671" t="s">
        <v>842</v>
      </c>
      <c r="B6" s="672"/>
      <c r="C6" s="167" t="s">
        <v>528</v>
      </c>
      <c r="D6" s="168" t="s">
        <v>642</v>
      </c>
      <c r="E6" s="169" t="s">
        <v>644</v>
      </c>
      <c r="F6" s="145" t="s">
        <v>843</v>
      </c>
      <c r="G6" s="170" t="s">
        <v>542</v>
      </c>
    </row>
    <row r="7" spans="1:7" ht="13.5" thickBot="1">
      <c r="A7" s="171" t="s">
        <v>1011</v>
      </c>
      <c r="B7" s="172"/>
      <c r="C7" s="133" t="s">
        <v>543</v>
      </c>
      <c r="D7" s="133">
        <v>1</v>
      </c>
      <c r="E7" s="173">
        <v>90</v>
      </c>
      <c r="F7" s="174">
        <f>E7*D7</f>
        <v>90</v>
      </c>
      <c r="G7" s="136">
        <f>E7*D7</f>
        <v>90</v>
      </c>
    </row>
    <row r="8" spans="1:7" ht="13.5" thickBot="1">
      <c r="A8" s="153"/>
      <c r="B8" s="154"/>
      <c r="C8" s="155"/>
      <c r="D8" s="156"/>
      <c r="E8" s="156" t="s">
        <v>319</v>
      </c>
      <c r="F8" s="157"/>
      <c r="G8" s="158">
        <f>G7</f>
        <v>90</v>
      </c>
    </row>
    <row r="9" spans="1:7" ht="12.75">
      <c r="A9" s="127"/>
      <c r="B9" s="127"/>
      <c r="C9" s="127"/>
      <c r="D9" s="127"/>
      <c r="E9" s="127"/>
      <c r="F9" s="127"/>
      <c r="G9" s="127"/>
    </row>
  </sheetData>
  <sheetProtection/>
  <mergeCells count="1">
    <mergeCell ref="A6:B6"/>
  </mergeCells>
  <printOptions/>
  <pageMargins left="0.75" right="0.75" top="1" bottom="1" header="0.5" footer="0.5"/>
  <pageSetup fitToHeight="1" fitToWidth="1" horizontalDpi="300" verticalDpi="300" orientation="portrait" scale="89" r:id="rId1"/>
</worksheet>
</file>

<file path=xl/worksheets/sheet89.xml><?xml version="1.0" encoding="utf-8"?>
<worksheet xmlns="http://schemas.openxmlformats.org/spreadsheetml/2006/main" xmlns:r="http://schemas.openxmlformats.org/officeDocument/2006/relationships">
  <sheetPr>
    <tabColor rgb="FF00B0F0"/>
    <pageSetUpPr fitToPage="1"/>
  </sheetPr>
  <dimension ref="A1:G23"/>
  <sheetViews>
    <sheetView workbookViewId="0" topLeftCell="A10">
      <selection activeCell="C23" sqref="C23"/>
    </sheetView>
  </sheetViews>
  <sheetFormatPr defaultColWidth="9.33203125" defaultRowHeight="12.75"/>
  <cols>
    <col min="1" max="1" width="13.83203125" style="1" customWidth="1"/>
    <col min="2" max="2" width="36.16015625" style="1" customWidth="1"/>
    <col min="3" max="3" width="17.83203125" style="1" customWidth="1"/>
    <col min="4" max="4" width="13.16015625" style="1" customWidth="1"/>
    <col min="5" max="5" width="15.16015625" style="1" customWidth="1"/>
    <col min="6" max="6" width="11" style="1" customWidth="1"/>
    <col min="7" max="7" width="12.16015625" style="1" customWidth="1"/>
    <col min="8" max="16384" width="9.33203125" style="1" customWidth="1"/>
  </cols>
  <sheetData>
    <row r="1" spans="1:6" ht="13.5" thickBot="1">
      <c r="A1" s="2" t="s">
        <v>520</v>
      </c>
      <c r="B1" s="3" t="s">
        <v>751</v>
      </c>
      <c r="E1" s="1" t="s">
        <v>521</v>
      </c>
      <c r="F1" s="3" t="s">
        <v>87</v>
      </c>
    </row>
    <row r="2" spans="1:6" ht="12.75">
      <c r="A2" s="2"/>
      <c r="B2" s="4" t="s">
        <v>891</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137.5</v>
      </c>
      <c r="F6" s="58"/>
      <c r="G6" s="62">
        <f>E6*D6</f>
        <v>137.5</v>
      </c>
    </row>
    <row r="7" spans="1:7" ht="13.5" thickBot="1">
      <c r="A7" s="73"/>
      <c r="B7" s="32" t="s">
        <v>527</v>
      </c>
      <c r="C7" s="32"/>
      <c r="D7" s="32">
        <v>1</v>
      </c>
      <c r="E7" s="74">
        <f>G23</f>
        <v>136</v>
      </c>
      <c r="F7" s="32"/>
      <c r="G7" s="108">
        <f>E7*D7</f>
        <v>136</v>
      </c>
    </row>
    <row r="8" spans="1:7" ht="13.5" thickBot="1">
      <c r="A8" s="287"/>
      <c r="B8" s="35"/>
      <c r="C8" s="241" t="s">
        <v>137</v>
      </c>
      <c r="D8" s="35"/>
      <c r="E8" s="35"/>
      <c r="F8" s="35"/>
      <c r="G8" s="123">
        <f>G6+G7</f>
        <v>273.5</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2.5</v>
      </c>
      <c r="G13" s="30">
        <f>F13*E13</f>
        <v>137.5</v>
      </c>
    </row>
    <row r="14" spans="1:7" ht="13.5" thickBot="1">
      <c r="A14" s="34"/>
      <c r="B14" s="35"/>
      <c r="C14" s="36"/>
      <c r="D14" s="37" t="s">
        <v>415</v>
      </c>
      <c r="E14" s="38"/>
      <c r="F14" s="39" t="s">
        <v>564</v>
      </c>
      <c r="G14" s="40">
        <f>SUM(G13:G13)</f>
        <v>137.5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2.75">
      <c r="A19" s="44" t="s">
        <v>121</v>
      </c>
      <c r="B19" s="45"/>
      <c r="C19" s="28"/>
      <c r="D19" s="28">
        <v>1</v>
      </c>
      <c r="E19" s="28"/>
      <c r="F19" s="29">
        <v>55</v>
      </c>
      <c r="G19" s="46">
        <f>D19*F19</f>
        <v>55</v>
      </c>
    </row>
    <row r="20" spans="1:7" ht="12.75">
      <c r="A20" s="95" t="s">
        <v>107</v>
      </c>
      <c r="B20" s="45"/>
      <c r="C20" s="28"/>
      <c r="D20" s="28">
        <v>1</v>
      </c>
      <c r="E20" s="28"/>
      <c r="F20" s="29">
        <v>20</v>
      </c>
      <c r="G20" s="46">
        <f>D20*F20</f>
        <v>20</v>
      </c>
    </row>
    <row r="21" spans="1:7" ht="12.75">
      <c r="A21" s="44" t="s">
        <v>836</v>
      </c>
      <c r="B21" s="45"/>
      <c r="C21" s="28"/>
      <c r="D21" s="28">
        <v>2</v>
      </c>
      <c r="E21" s="28"/>
      <c r="F21" s="29">
        <v>10</v>
      </c>
      <c r="G21" s="46">
        <f>D21*F21</f>
        <v>20</v>
      </c>
    </row>
    <row r="22" spans="1:7" ht="13.5" thickBot="1">
      <c r="A22" s="47" t="s">
        <v>127</v>
      </c>
      <c r="B22" s="3"/>
      <c r="C22" s="32"/>
      <c r="D22" s="32">
        <v>1</v>
      </c>
      <c r="E22" s="32"/>
      <c r="F22" s="29">
        <v>41</v>
      </c>
      <c r="G22" s="71">
        <f>D22*F22</f>
        <v>41</v>
      </c>
    </row>
    <row r="23" spans="1:7" ht="13.5" thickBot="1">
      <c r="A23" s="34"/>
      <c r="B23" s="36"/>
      <c r="C23" s="35"/>
      <c r="D23" s="36"/>
      <c r="E23" s="37" t="s">
        <v>416</v>
      </c>
      <c r="F23" s="38"/>
      <c r="G23" s="100">
        <f>SUM(G19:G22)</f>
        <v>136</v>
      </c>
    </row>
  </sheetData>
  <sheetProtection/>
  <printOptions/>
  <pageMargins left="0.25" right="0.25" top="1" bottom="1" header="0.5" footer="0.5"/>
  <pageSetup fitToHeight="1" fitToWidth="1" horizontalDpi="300" verticalDpi="300" orientation="portrait" scale="95"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G21"/>
  <sheetViews>
    <sheetView workbookViewId="0" topLeftCell="A1">
      <selection activeCell="G26" sqref="G26:G27"/>
    </sheetView>
  </sheetViews>
  <sheetFormatPr defaultColWidth="9.33203125" defaultRowHeight="12.75"/>
  <cols>
    <col min="1" max="1" width="13.83203125" style="419" customWidth="1"/>
    <col min="2" max="2" width="36" style="419" customWidth="1"/>
    <col min="3" max="3" width="17.83203125" style="419" customWidth="1"/>
    <col min="4" max="4" width="8.66015625" style="419" customWidth="1"/>
    <col min="5" max="5" width="15.16015625" style="419" customWidth="1"/>
    <col min="6" max="6" width="11" style="419" customWidth="1"/>
    <col min="7" max="7" width="12.16015625" style="419" customWidth="1"/>
    <col min="8" max="16384" width="9.33203125" style="419" customWidth="1"/>
  </cols>
  <sheetData>
    <row r="1" spans="1:6" ht="13.5" thickBot="1">
      <c r="A1" s="418" t="s">
        <v>520</v>
      </c>
      <c r="B1" s="242" t="s">
        <v>592</v>
      </c>
      <c r="C1" s="242"/>
      <c r="D1" s="380"/>
      <c r="E1" s="419" t="s">
        <v>521</v>
      </c>
      <c r="F1" s="242" t="s">
        <v>595</v>
      </c>
    </row>
    <row r="2" spans="1:6" ht="12.75">
      <c r="A2" s="418"/>
      <c r="B2" s="380" t="s">
        <v>27</v>
      </c>
      <c r="F2" s="380"/>
    </row>
    <row r="3" ht="13.5" thickBot="1">
      <c r="A3" s="420"/>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421"/>
      <c r="B6" s="422" t="s">
        <v>571</v>
      </c>
      <c r="C6" s="422"/>
      <c r="D6" s="422">
        <v>1</v>
      </c>
      <c r="E6" s="423">
        <f>G14</f>
        <v>110</v>
      </c>
      <c r="F6" s="422"/>
      <c r="G6" s="424">
        <f>E6*D6</f>
        <v>110</v>
      </c>
    </row>
    <row r="7" spans="1:7" ht="13.5" thickBot="1">
      <c r="A7" s="425"/>
      <c r="B7" s="426" t="s">
        <v>527</v>
      </c>
      <c r="C7" s="426"/>
      <c r="D7" s="426">
        <v>1</v>
      </c>
      <c r="E7" s="427">
        <f>G21</f>
        <v>40</v>
      </c>
      <c r="F7" s="426"/>
      <c r="G7" s="428">
        <f>G21</f>
        <v>40</v>
      </c>
    </row>
    <row r="8" spans="1:7" ht="13.5" thickBot="1">
      <c r="A8" s="527"/>
      <c r="B8" s="394"/>
      <c r="C8" s="528" t="s">
        <v>156</v>
      </c>
      <c r="D8" s="394"/>
      <c r="E8" s="394"/>
      <c r="F8" s="394"/>
      <c r="G8" s="396">
        <f>G7+G6</f>
        <v>150</v>
      </c>
    </row>
    <row r="9" spans="1:7" ht="12.75">
      <c r="A9" s="434"/>
      <c r="B9" s="434"/>
      <c r="C9" s="530"/>
      <c r="D9" s="434"/>
      <c r="E9" s="434"/>
      <c r="F9" s="434"/>
      <c r="G9" s="437"/>
    </row>
    <row r="10" ht="12.75">
      <c r="A10" s="418" t="s">
        <v>513</v>
      </c>
    </row>
    <row r="11" ht="13.5" thickBot="1"/>
    <row r="12" spans="1:7" ht="27" thickBot="1">
      <c r="A12" s="438" t="s">
        <v>514</v>
      </c>
      <c r="B12" s="384" t="s">
        <v>515</v>
      </c>
      <c r="C12" s="439" t="s">
        <v>980</v>
      </c>
      <c r="D12" s="385" t="s">
        <v>519</v>
      </c>
      <c r="E12" s="440" t="s">
        <v>522</v>
      </c>
      <c r="F12" s="441" t="s">
        <v>517</v>
      </c>
      <c r="G12" s="386" t="s">
        <v>518</v>
      </c>
    </row>
    <row r="13" spans="1:7" ht="13.5" thickBot="1">
      <c r="A13" s="445"/>
      <c r="B13" s="389" t="s">
        <v>761</v>
      </c>
      <c r="C13" s="389" t="s">
        <v>986</v>
      </c>
      <c r="D13" s="389"/>
      <c r="E13" s="390">
        <v>55</v>
      </c>
      <c r="F13" s="389">
        <v>2</v>
      </c>
      <c r="G13" s="446">
        <f>F13*E13</f>
        <v>110</v>
      </c>
    </row>
    <row r="14" spans="1:7" ht="13.5" thickBot="1">
      <c r="A14" s="392"/>
      <c r="B14" s="394"/>
      <c r="C14" s="393"/>
      <c r="D14" s="429" t="s">
        <v>311</v>
      </c>
      <c r="E14" s="395"/>
      <c r="F14" s="452" t="s">
        <v>564</v>
      </c>
      <c r="G14" s="453">
        <f>SUM(G13:G13)</f>
        <v>110</v>
      </c>
    </row>
    <row r="15" spans="1:7" ht="12.75">
      <c r="A15" s="380"/>
      <c r="B15" s="380"/>
      <c r="C15" s="380"/>
      <c r="D15" s="380"/>
      <c r="E15" s="380"/>
      <c r="F15" s="380"/>
      <c r="G15" s="380"/>
    </row>
    <row r="16" spans="1:7" ht="12.75">
      <c r="A16" s="380" t="s">
        <v>525</v>
      </c>
      <c r="B16" s="380"/>
      <c r="C16" s="380"/>
      <c r="D16" s="380"/>
      <c r="E16" s="380"/>
      <c r="F16" s="380"/>
      <c r="G16" s="380"/>
    </row>
    <row r="17" spans="1:7" ht="13.5" thickBot="1">
      <c r="A17" s="380"/>
      <c r="B17" s="380"/>
      <c r="C17" s="380"/>
      <c r="D17" s="380"/>
      <c r="E17" s="380"/>
      <c r="F17" s="380"/>
      <c r="G17" s="380"/>
    </row>
    <row r="18" spans="1:7" ht="27" thickBot="1">
      <c r="A18" s="381" t="s">
        <v>526</v>
      </c>
      <c r="B18" s="382" t="s">
        <v>527</v>
      </c>
      <c r="C18" s="383" t="s">
        <v>528</v>
      </c>
      <c r="D18" s="384" t="s">
        <v>529</v>
      </c>
      <c r="E18" s="385" t="s">
        <v>530</v>
      </c>
      <c r="F18" s="43" t="s">
        <v>531</v>
      </c>
      <c r="G18" s="386" t="s">
        <v>532</v>
      </c>
    </row>
    <row r="19" spans="1:7" ht="12.75">
      <c r="A19" s="387" t="s">
        <v>107</v>
      </c>
      <c r="B19" s="388"/>
      <c r="C19" s="389"/>
      <c r="D19" s="389">
        <v>1</v>
      </c>
      <c r="E19" s="389"/>
      <c r="F19" s="390">
        <v>20</v>
      </c>
      <c r="G19" s="391">
        <f>D19*F19</f>
        <v>20</v>
      </c>
    </row>
    <row r="20" spans="1:7" ht="13.5" thickBot="1">
      <c r="A20" s="387" t="s">
        <v>122</v>
      </c>
      <c r="B20" s="388"/>
      <c r="C20" s="389"/>
      <c r="D20" s="389">
        <v>2</v>
      </c>
      <c r="E20" s="389"/>
      <c r="F20" s="390">
        <v>10</v>
      </c>
      <c r="G20" s="391">
        <f>D20*F20</f>
        <v>20</v>
      </c>
    </row>
    <row r="21" spans="1:7" ht="13.5" thickBot="1">
      <c r="A21" s="392"/>
      <c r="B21" s="393"/>
      <c r="C21" s="394"/>
      <c r="D21" s="393"/>
      <c r="E21" s="429" t="s">
        <v>312</v>
      </c>
      <c r="F21" s="395"/>
      <c r="G21" s="396">
        <f>SUM(G19:G20)</f>
        <v>40</v>
      </c>
    </row>
  </sheetData>
  <sheetProtection/>
  <printOptions/>
  <pageMargins left="0.75" right="0.75" top="1" bottom="1" header="0.5" footer="0.5"/>
  <pageSetup fitToHeight="1" fitToWidth="1" horizontalDpi="300" verticalDpi="300" orientation="portrait" scale="87" r:id="rId1"/>
</worksheet>
</file>

<file path=xl/worksheets/sheet90.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7">
      <selection activeCell="E14" sqref="E14"/>
    </sheetView>
  </sheetViews>
  <sheetFormatPr defaultColWidth="9.33203125" defaultRowHeight="12.75"/>
  <cols>
    <col min="1" max="1" width="13.83203125" style="1" customWidth="1"/>
    <col min="2" max="2" width="35.5" style="1" customWidth="1"/>
    <col min="3" max="3" width="17.83203125" style="1" customWidth="1"/>
    <col min="4" max="4" width="7.66015625" style="1" customWidth="1"/>
    <col min="5" max="5" width="15" style="1" customWidth="1"/>
    <col min="6" max="6" width="11" style="1" customWidth="1"/>
    <col min="7" max="7" width="12.16015625" style="1" customWidth="1"/>
    <col min="8" max="16384" width="9.33203125" style="1" customWidth="1"/>
  </cols>
  <sheetData>
    <row r="1" spans="1:6" ht="13.5" thickBot="1">
      <c r="A1" s="2" t="s">
        <v>520</v>
      </c>
      <c r="B1" s="3" t="s">
        <v>751</v>
      </c>
      <c r="E1" s="1" t="s">
        <v>521</v>
      </c>
      <c r="F1" s="3" t="s">
        <v>88</v>
      </c>
    </row>
    <row r="2" spans="1:6" ht="12.75">
      <c r="A2" s="2"/>
      <c r="B2" s="4" t="s">
        <v>892</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55</v>
      </c>
      <c r="F6" s="58"/>
      <c r="G6" s="62">
        <f>E6*D6</f>
        <v>55</v>
      </c>
    </row>
    <row r="7" spans="1:7" ht="13.5" thickBot="1">
      <c r="A7" s="70"/>
      <c r="B7" s="28" t="s">
        <v>527</v>
      </c>
      <c r="C7" s="28"/>
      <c r="D7" s="28">
        <v>1</v>
      </c>
      <c r="E7" s="66">
        <f>G20</f>
        <v>20</v>
      </c>
      <c r="F7" s="28"/>
      <c r="G7" s="46">
        <f>E7*D7</f>
        <v>20</v>
      </c>
    </row>
    <row r="8" spans="1:7" ht="13.5" thickBot="1">
      <c r="A8" s="287"/>
      <c r="B8" s="35"/>
      <c r="C8" s="241" t="s">
        <v>138</v>
      </c>
      <c r="D8" s="35"/>
      <c r="E8" s="35"/>
      <c r="F8" s="35"/>
      <c r="G8" s="108">
        <f>E6+E7</f>
        <v>75</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1</v>
      </c>
      <c r="G13" s="30">
        <f>F13*E13</f>
        <v>55</v>
      </c>
    </row>
    <row r="14" spans="1:7" ht="13.5" thickBot="1">
      <c r="A14" s="34"/>
      <c r="B14" s="35"/>
      <c r="C14" s="36"/>
      <c r="D14" s="37" t="s">
        <v>417</v>
      </c>
      <c r="E14" s="38"/>
      <c r="F14" s="39" t="s">
        <v>564</v>
      </c>
      <c r="G14" s="40">
        <f>SUM(G13:G13)</f>
        <v>55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3.5" thickBot="1">
      <c r="A19" s="95" t="s">
        <v>107</v>
      </c>
      <c r="B19" s="45"/>
      <c r="C19" s="28"/>
      <c r="D19" s="28">
        <v>1</v>
      </c>
      <c r="E19" s="28"/>
      <c r="F19" s="29">
        <v>20</v>
      </c>
      <c r="G19" s="46">
        <f>D19*F19</f>
        <v>20</v>
      </c>
    </row>
    <row r="20" spans="1:7" ht="13.5" thickBot="1">
      <c r="A20" s="34"/>
      <c r="B20" s="36"/>
      <c r="C20" s="35"/>
      <c r="D20" s="36"/>
      <c r="E20" s="37" t="s">
        <v>418</v>
      </c>
      <c r="F20" s="38"/>
      <c r="G20" s="100">
        <f>SUM(G19:G19)</f>
        <v>20</v>
      </c>
    </row>
  </sheetData>
  <sheetProtection/>
  <printOptions/>
  <pageMargins left="0.25" right="0.25" top="1" bottom="1" header="0.5" footer="0.5"/>
  <pageSetup fitToHeight="1" fitToWidth="1" horizontalDpi="300" verticalDpi="300" orientation="portrait" r:id="rId1"/>
</worksheet>
</file>

<file path=xl/worksheets/sheet91.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
      <selection activeCell="F18" sqref="F18"/>
    </sheetView>
  </sheetViews>
  <sheetFormatPr defaultColWidth="9.33203125" defaultRowHeight="12.75"/>
  <cols>
    <col min="1" max="1" width="13.83203125" style="1" customWidth="1"/>
    <col min="2" max="2" width="36.33203125" style="1" customWidth="1"/>
    <col min="3" max="3" width="17.83203125" style="1" customWidth="1"/>
    <col min="4" max="4" width="8.16015625" style="1" customWidth="1"/>
    <col min="5" max="5" width="15.33203125" style="1" customWidth="1"/>
    <col min="6" max="6" width="11" style="1" customWidth="1"/>
    <col min="7" max="7" width="12.16015625" style="1" customWidth="1"/>
    <col min="8" max="16384" width="9.33203125" style="1" customWidth="1"/>
  </cols>
  <sheetData>
    <row r="1" spans="1:6" ht="13.5" thickBot="1">
      <c r="A1" s="2" t="s">
        <v>520</v>
      </c>
      <c r="B1" s="3" t="s">
        <v>751</v>
      </c>
      <c r="E1" s="1" t="s">
        <v>521</v>
      </c>
      <c r="F1" s="3" t="s">
        <v>89</v>
      </c>
    </row>
    <row r="2" spans="1:6" ht="12.75">
      <c r="A2" s="2"/>
      <c r="B2" s="4" t="s">
        <v>893</v>
      </c>
      <c r="F2" s="4"/>
    </row>
    <row r="3" spans="1:6" ht="13.5" thickBot="1">
      <c r="A3" s="2"/>
      <c r="B3" s="4"/>
      <c r="F3" s="4"/>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55</v>
      </c>
      <c r="F6" s="58"/>
      <c r="G6" s="62">
        <f>E6*D6</f>
        <v>55</v>
      </c>
    </row>
    <row r="7" spans="1:7" ht="13.5" thickBot="1">
      <c r="A7" s="70"/>
      <c r="B7" s="150" t="s">
        <v>527</v>
      </c>
      <c r="C7" s="150"/>
      <c r="D7" s="150">
        <v>1</v>
      </c>
      <c r="E7" s="182">
        <f>G20</f>
        <v>20</v>
      </c>
      <c r="F7" s="150"/>
      <c r="G7" s="164">
        <f>E7*D7</f>
        <v>20</v>
      </c>
    </row>
    <row r="8" spans="1:7" ht="13.5" thickBot="1">
      <c r="A8" s="287"/>
      <c r="B8" s="35"/>
      <c r="C8" s="241" t="s">
        <v>139</v>
      </c>
      <c r="D8" s="35"/>
      <c r="E8" s="35"/>
      <c r="F8" s="35"/>
      <c r="G8" s="108">
        <f>E6+E7</f>
        <v>75</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986</v>
      </c>
      <c r="D13" s="28"/>
      <c r="E13" s="29">
        <v>55</v>
      </c>
      <c r="F13" s="28">
        <v>1</v>
      </c>
      <c r="G13" s="30">
        <f>F13*E13</f>
        <v>55</v>
      </c>
    </row>
    <row r="14" spans="1:7" ht="13.5" thickBot="1">
      <c r="A14" s="34"/>
      <c r="B14" s="35"/>
      <c r="C14" s="36"/>
      <c r="D14" s="37" t="s">
        <v>419</v>
      </c>
      <c r="E14" s="38"/>
      <c r="F14" s="39" t="s">
        <v>564</v>
      </c>
      <c r="G14" s="40">
        <f>SUM(G13:G13)</f>
        <v>55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3.5" thickBot="1">
      <c r="A19" s="95" t="s">
        <v>107</v>
      </c>
      <c r="B19" s="45"/>
      <c r="C19" s="28"/>
      <c r="D19" s="28">
        <v>1</v>
      </c>
      <c r="E19" s="28"/>
      <c r="F19" s="29">
        <v>20</v>
      </c>
      <c r="G19" s="46">
        <f>D19*F19</f>
        <v>20</v>
      </c>
    </row>
    <row r="20" spans="1:7" ht="13.5" thickBot="1">
      <c r="A20" s="34"/>
      <c r="B20" s="36"/>
      <c r="C20" s="35"/>
      <c r="D20" s="36"/>
      <c r="E20" s="37" t="s">
        <v>420</v>
      </c>
      <c r="F20" s="38"/>
      <c r="G20" s="100">
        <f>SUM(G19:G19)</f>
        <v>20</v>
      </c>
    </row>
  </sheetData>
  <sheetProtection/>
  <printOptions/>
  <pageMargins left="0.25" right="0.25" top="1" bottom="1" header="0.5" footer="0.5"/>
  <pageSetup fitToHeight="1" fitToWidth="1" horizontalDpi="300" verticalDpi="300" orientation="portrait" scale="99" r:id="rId1"/>
</worksheet>
</file>

<file path=xl/worksheets/sheet92.xml><?xml version="1.0" encoding="utf-8"?>
<worksheet xmlns="http://schemas.openxmlformats.org/spreadsheetml/2006/main" xmlns:r="http://schemas.openxmlformats.org/officeDocument/2006/relationships">
  <sheetPr>
    <tabColor rgb="FF00B0F0"/>
    <pageSetUpPr fitToPage="1"/>
  </sheetPr>
  <dimension ref="A1:G22"/>
  <sheetViews>
    <sheetView workbookViewId="0" topLeftCell="A13">
      <selection activeCell="F24" sqref="F24"/>
    </sheetView>
  </sheetViews>
  <sheetFormatPr defaultColWidth="9.33203125" defaultRowHeight="12.75"/>
  <cols>
    <col min="1" max="1" width="13.83203125" style="126" customWidth="1"/>
    <col min="2" max="2" width="31" style="126" customWidth="1"/>
    <col min="3" max="3" width="17.83203125" style="126" customWidth="1"/>
    <col min="4" max="4" width="8.16015625" style="126" customWidth="1"/>
    <col min="5" max="5" width="15.33203125" style="126" customWidth="1"/>
    <col min="6" max="6" width="11" style="126" customWidth="1"/>
    <col min="7" max="7" width="12.16015625" style="126" customWidth="1"/>
    <col min="8" max="16384" width="9.33203125" style="126" customWidth="1"/>
  </cols>
  <sheetData>
    <row r="1" spans="1:6" ht="13.5" thickBot="1">
      <c r="A1" s="124" t="s">
        <v>520</v>
      </c>
      <c r="B1" s="125" t="s">
        <v>751</v>
      </c>
      <c r="E1" s="126" t="s">
        <v>521</v>
      </c>
      <c r="F1" s="125" t="s">
        <v>90</v>
      </c>
    </row>
    <row r="2" spans="1:6" ht="12.75">
      <c r="A2" s="124"/>
      <c r="B2" s="127" t="s">
        <v>53</v>
      </c>
      <c r="F2" s="127"/>
    </row>
    <row r="3" spans="1:6" ht="13.5" thickBot="1">
      <c r="A3" s="124"/>
      <c r="B3" s="127"/>
      <c r="F3" s="127"/>
    </row>
    <row r="4" spans="1:7" ht="12.75">
      <c r="A4" s="128" t="s">
        <v>560</v>
      </c>
      <c r="B4" s="129" t="s">
        <v>534</v>
      </c>
      <c r="C4" s="129" t="s">
        <v>528</v>
      </c>
      <c r="D4" s="129" t="s">
        <v>540</v>
      </c>
      <c r="E4" s="129" t="s">
        <v>561</v>
      </c>
      <c r="F4" s="197"/>
      <c r="G4" s="196" t="s">
        <v>562</v>
      </c>
    </row>
    <row r="5" spans="1:7" ht="13.5" thickBot="1">
      <c r="A5" s="130"/>
      <c r="B5" s="131"/>
      <c r="C5" s="131"/>
      <c r="D5" s="131" t="s">
        <v>566</v>
      </c>
      <c r="E5" s="131" t="s">
        <v>567</v>
      </c>
      <c r="F5" s="198"/>
      <c r="G5" s="199" t="s">
        <v>568</v>
      </c>
    </row>
    <row r="6" spans="1:7" ht="12.75">
      <c r="A6" s="132"/>
      <c r="B6" s="98" t="s">
        <v>571</v>
      </c>
      <c r="C6" s="133"/>
      <c r="D6" s="133">
        <v>1</v>
      </c>
      <c r="E6" s="134">
        <f>G14</f>
        <v>55</v>
      </c>
      <c r="F6" s="133"/>
      <c r="G6" s="179">
        <f>E6*D6</f>
        <v>55</v>
      </c>
    </row>
    <row r="7" spans="1:7" ht="13.5" thickBot="1">
      <c r="A7" s="205"/>
      <c r="B7" s="150" t="s">
        <v>527</v>
      </c>
      <c r="C7" s="150"/>
      <c r="D7" s="150">
        <v>1</v>
      </c>
      <c r="E7" s="182">
        <f>G21</f>
        <v>125</v>
      </c>
      <c r="F7" s="150"/>
      <c r="G7" s="164">
        <f>E7*D7</f>
        <v>125</v>
      </c>
    </row>
    <row r="8" spans="1:7" ht="13.5" thickBot="1">
      <c r="A8" s="287"/>
      <c r="B8" s="35"/>
      <c r="C8" s="241" t="s">
        <v>140</v>
      </c>
      <c r="D8" s="35"/>
      <c r="E8" s="35"/>
      <c r="F8" s="35"/>
      <c r="G8" s="180">
        <f>E6+E7</f>
        <v>180</v>
      </c>
    </row>
    <row r="9" ht="12.75">
      <c r="A9" s="141"/>
    </row>
    <row r="10" ht="12.75">
      <c r="A10" s="124" t="s">
        <v>513</v>
      </c>
    </row>
    <row r="11" ht="13.5" thickBot="1"/>
    <row r="12" spans="1:7" ht="27" thickBot="1">
      <c r="A12" s="142" t="s">
        <v>514</v>
      </c>
      <c r="B12" s="143" t="s">
        <v>515</v>
      </c>
      <c r="C12" s="144" t="s">
        <v>980</v>
      </c>
      <c r="D12" s="145" t="s">
        <v>519</v>
      </c>
      <c r="E12" s="146" t="s">
        <v>522</v>
      </c>
      <c r="F12" s="147" t="s">
        <v>517</v>
      </c>
      <c r="G12" s="148" t="s">
        <v>518</v>
      </c>
    </row>
    <row r="13" spans="1:7" ht="13.5" thickBot="1">
      <c r="A13" s="149"/>
      <c r="B13" s="150" t="s">
        <v>761</v>
      </c>
      <c r="C13" s="150" t="s">
        <v>986</v>
      </c>
      <c r="D13" s="150"/>
      <c r="E13" s="151">
        <v>55</v>
      </c>
      <c r="F13" s="150">
        <v>1</v>
      </c>
      <c r="G13" s="152">
        <f>F13*E13</f>
        <v>55</v>
      </c>
    </row>
    <row r="14" spans="1:7" ht="13.5" thickBot="1">
      <c r="A14" s="153"/>
      <c r="B14" s="154"/>
      <c r="C14" s="155"/>
      <c r="D14" s="156" t="s">
        <v>421</v>
      </c>
      <c r="E14" s="166"/>
      <c r="F14" s="157" t="s">
        <v>564</v>
      </c>
      <c r="G14" s="158">
        <f>SUM(G13:G13)</f>
        <v>55</v>
      </c>
    </row>
    <row r="15" spans="1:7" ht="12.75">
      <c r="A15" s="127"/>
      <c r="B15" s="127"/>
      <c r="C15" s="127"/>
      <c r="D15" s="127"/>
      <c r="E15" s="127"/>
      <c r="F15" s="127"/>
      <c r="G15" s="127"/>
    </row>
    <row r="16" spans="1:7" ht="12.75">
      <c r="A16" s="127" t="s">
        <v>525</v>
      </c>
      <c r="B16" s="127"/>
      <c r="C16" s="127"/>
      <c r="D16" s="127"/>
      <c r="E16" s="127"/>
      <c r="F16" s="127"/>
      <c r="G16" s="127"/>
    </row>
    <row r="17" spans="1:7" ht="13.5" thickBot="1">
      <c r="A17" s="127"/>
      <c r="B17" s="127"/>
      <c r="C17" s="127"/>
      <c r="D17" s="127"/>
      <c r="E17" s="127"/>
      <c r="F17" s="127"/>
      <c r="G17" s="127"/>
    </row>
    <row r="18" spans="1:7" ht="27" thickBot="1">
      <c r="A18" s="159" t="s">
        <v>526</v>
      </c>
      <c r="B18" s="282" t="s">
        <v>527</v>
      </c>
      <c r="C18" s="249" t="s">
        <v>528</v>
      </c>
      <c r="D18" s="143" t="s">
        <v>529</v>
      </c>
      <c r="E18" s="145" t="s">
        <v>530</v>
      </c>
      <c r="F18" s="161" t="s">
        <v>531</v>
      </c>
      <c r="G18" s="148" t="s">
        <v>532</v>
      </c>
    </row>
    <row r="19" spans="1:7" ht="12.75">
      <c r="A19" s="387" t="s">
        <v>943</v>
      </c>
      <c r="B19" s="163"/>
      <c r="C19" s="150"/>
      <c r="D19" s="150">
        <v>1</v>
      </c>
      <c r="E19" s="150"/>
      <c r="F19" s="151">
        <v>105</v>
      </c>
      <c r="G19" s="164">
        <f>D19*F19</f>
        <v>105</v>
      </c>
    </row>
    <row r="20" spans="1:7" ht="13.5" thickBot="1">
      <c r="A20" s="95" t="s">
        <v>213</v>
      </c>
      <c r="B20" s="45"/>
      <c r="C20" s="28"/>
      <c r="D20" s="150">
        <v>1</v>
      </c>
      <c r="E20" s="150"/>
      <c r="F20" s="151">
        <v>20</v>
      </c>
      <c r="G20" s="164">
        <f>D20*F20</f>
        <v>20</v>
      </c>
    </row>
    <row r="21" spans="1:7" ht="13.5" thickBot="1">
      <c r="A21" s="153"/>
      <c r="B21" s="155"/>
      <c r="C21" s="154"/>
      <c r="D21" s="155"/>
      <c r="E21" s="156" t="s">
        <v>320</v>
      </c>
      <c r="F21" s="166"/>
      <c r="G21" s="200">
        <f>SUM(G19:G20)</f>
        <v>125</v>
      </c>
    </row>
    <row r="22" s="419" customFormat="1" ht="12.75">
      <c r="A22" s="419" t="s">
        <v>999</v>
      </c>
    </row>
  </sheetData>
  <sheetProtection/>
  <printOptions/>
  <pageMargins left="0.25" right="0.25" top="1" bottom="1" header="0.5" footer="0.5"/>
  <pageSetup fitToHeight="1" fitToWidth="1" horizontalDpi="300" verticalDpi="300" orientation="portrait" r:id="rId1"/>
</worksheet>
</file>

<file path=xl/worksheets/sheet93.xml><?xml version="1.0" encoding="utf-8"?>
<worksheet xmlns="http://schemas.openxmlformats.org/spreadsheetml/2006/main" xmlns:r="http://schemas.openxmlformats.org/officeDocument/2006/relationships">
  <sheetPr>
    <tabColor rgb="FF00B0F0"/>
    <pageSetUpPr fitToPage="1"/>
  </sheetPr>
  <dimension ref="A1:G22"/>
  <sheetViews>
    <sheetView workbookViewId="0" topLeftCell="A1">
      <selection activeCell="J9" sqref="J9"/>
    </sheetView>
  </sheetViews>
  <sheetFormatPr defaultColWidth="9.33203125" defaultRowHeight="12.75"/>
  <cols>
    <col min="1" max="1" width="13.83203125" style="1" customWidth="1"/>
    <col min="2" max="2" width="30.83203125" style="1" customWidth="1"/>
    <col min="3" max="3" width="17.83203125" style="1" customWidth="1"/>
    <col min="4" max="4" width="10" style="1" bestFit="1" customWidth="1"/>
    <col min="5" max="5" width="15.16015625" style="1" bestFit="1" customWidth="1"/>
    <col min="6" max="6" width="10" style="1" bestFit="1" customWidth="1"/>
    <col min="7" max="7" width="12.16015625" style="1" customWidth="1"/>
    <col min="8" max="16384" width="9.33203125" style="1" customWidth="1"/>
  </cols>
  <sheetData>
    <row r="1" spans="1:6" ht="13.5" thickBot="1">
      <c r="A1" s="2" t="s">
        <v>520</v>
      </c>
      <c r="B1" s="3" t="s">
        <v>751</v>
      </c>
      <c r="E1" s="1" t="s">
        <v>521</v>
      </c>
      <c r="F1" s="3" t="s">
        <v>750</v>
      </c>
    </row>
    <row r="2" spans="1:6" ht="12.75">
      <c r="A2" s="2"/>
      <c r="B2" s="4" t="s">
        <v>874</v>
      </c>
      <c r="F2" s="4"/>
    </row>
    <row r="3" ht="13.5" thickBot="1">
      <c r="A3" s="6"/>
    </row>
    <row r="4" spans="1:7" ht="12.75">
      <c r="A4" s="7" t="s">
        <v>560</v>
      </c>
      <c r="B4" s="8" t="s">
        <v>534</v>
      </c>
      <c r="C4" s="8" t="s">
        <v>528</v>
      </c>
      <c r="D4" s="8" t="s">
        <v>540</v>
      </c>
      <c r="E4" s="8" t="s">
        <v>561</v>
      </c>
      <c r="F4" s="9"/>
      <c r="G4" s="76" t="s">
        <v>562</v>
      </c>
    </row>
    <row r="5" spans="1:7" ht="13.5" thickBot="1">
      <c r="A5" s="13"/>
      <c r="B5" s="14"/>
      <c r="C5" s="14"/>
      <c r="D5" s="14" t="s">
        <v>640</v>
      </c>
      <c r="E5" s="14" t="s">
        <v>568</v>
      </c>
      <c r="F5" s="15"/>
      <c r="G5" s="78" t="s">
        <v>568</v>
      </c>
    </row>
    <row r="6" spans="1:7" ht="13.5" thickBot="1">
      <c r="A6" s="16"/>
      <c r="B6" s="17" t="s">
        <v>154</v>
      </c>
      <c r="C6" s="17"/>
      <c r="D6" s="17">
        <v>1</v>
      </c>
      <c r="E6" s="18">
        <f>SUM(G11:G22)</f>
        <v>5512</v>
      </c>
      <c r="F6" s="3"/>
      <c r="G6" s="79">
        <f>SUM(D6*E6)</f>
        <v>5512</v>
      </c>
    </row>
    <row r="8" ht="12.75">
      <c r="A8" s="1" t="s">
        <v>539</v>
      </c>
    </row>
    <row r="9" ht="13.5" thickBot="1"/>
    <row r="10" spans="1:7" ht="39.75" thickBot="1">
      <c r="A10" s="50" t="s">
        <v>590</v>
      </c>
      <c r="B10" s="51"/>
      <c r="C10" s="52" t="s">
        <v>528</v>
      </c>
      <c r="D10" s="53" t="s">
        <v>565</v>
      </c>
      <c r="E10" s="54" t="s">
        <v>633</v>
      </c>
      <c r="F10" s="22" t="s">
        <v>541</v>
      </c>
      <c r="G10" s="55" t="s">
        <v>542</v>
      </c>
    </row>
    <row r="11" spans="1:7" ht="12.75">
      <c r="A11" s="56" t="s">
        <v>582</v>
      </c>
      <c r="B11" s="489" t="s">
        <v>1053</v>
      </c>
      <c r="C11" s="58" t="s">
        <v>543</v>
      </c>
      <c r="D11" s="58">
        <v>1</v>
      </c>
      <c r="E11" s="29">
        <v>96</v>
      </c>
      <c r="F11" s="58"/>
      <c r="G11" s="46">
        <f aca="true" t="shared" si="0" ref="G11:G20">E11*D11</f>
        <v>96</v>
      </c>
    </row>
    <row r="12" spans="1:7" ht="12.75">
      <c r="A12" s="387" t="s">
        <v>1052</v>
      </c>
      <c r="B12" s="45"/>
      <c r="C12" s="28"/>
      <c r="D12" s="28">
        <v>1</v>
      </c>
      <c r="E12" s="29">
        <v>86</v>
      </c>
      <c r="F12" s="28"/>
      <c r="G12" s="46">
        <f t="shared" si="0"/>
        <v>86</v>
      </c>
    </row>
    <row r="13" spans="1:7" ht="12.75">
      <c r="A13" s="387" t="s">
        <v>1057</v>
      </c>
      <c r="B13" s="45"/>
      <c r="C13" s="28"/>
      <c r="D13" s="28"/>
      <c r="E13" s="29">
        <v>202</v>
      </c>
      <c r="F13" s="28"/>
      <c r="G13" s="46">
        <f t="shared" si="0"/>
        <v>0</v>
      </c>
    </row>
    <row r="14" spans="1:7" ht="12.75">
      <c r="A14" s="618" t="s">
        <v>1054</v>
      </c>
      <c r="B14" s="45"/>
      <c r="C14" s="28"/>
      <c r="D14" s="28"/>
      <c r="E14" s="29">
        <v>110</v>
      </c>
      <c r="F14" s="28"/>
      <c r="G14" s="46">
        <f t="shared" si="0"/>
        <v>0</v>
      </c>
    </row>
    <row r="15" spans="1:7" ht="12.75">
      <c r="A15" s="387" t="s">
        <v>1055</v>
      </c>
      <c r="B15" s="45"/>
      <c r="C15" s="28"/>
      <c r="D15" s="28"/>
      <c r="E15" s="29">
        <v>79</v>
      </c>
      <c r="F15" s="28"/>
      <c r="G15" s="46">
        <f t="shared" si="0"/>
        <v>0</v>
      </c>
    </row>
    <row r="16" spans="1:7" ht="12.75">
      <c r="A16" s="639" t="s">
        <v>1056</v>
      </c>
      <c r="B16" s="91"/>
      <c r="C16" s="28"/>
      <c r="D16" s="28"/>
      <c r="E16" s="638">
        <v>35</v>
      </c>
      <c r="F16" s="28"/>
      <c r="G16" s="46">
        <f>E20*D16</f>
        <v>0</v>
      </c>
    </row>
    <row r="17" spans="1:7" ht="12.75">
      <c r="A17" s="44" t="s">
        <v>591</v>
      </c>
      <c r="B17" s="45"/>
      <c r="C17" s="28"/>
      <c r="D17" s="28"/>
      <c r="E17" s="29">
        <v>85</v>
      </c>
      <c r="F17" s="28"/>
      <c r="G17" s="63">
        <f t="shared" si="0"/>
        <v>0</v>
      </c>
    </row>
    <row r="18" spans="1:7" ht="12.75">
      <c r="A18" s="387" t="s">
        <v>1051</v>
      </c>
      <c r="B18" s="388"/>
      <c r="C18" s="28"/>
      <c r="D18" s="28"/>
      <c r="E18" s="29">
        <v>58</v>
      </c>
      <c r="F18" s="28"/>
      <c r="G18" s="63">
        <f t="shared" si="0"/>
        <v>0</v>
      </c>
    </row>
    <row r="19" spans="1:7" ht="12.75">
      <c r="A19" s="289" t="s">
        <v>743</v>
      </c>
      <c r="B19" s="461" t="s">
        <v>1017</v>
      </c>
      <c r="C19" s="28"/>
      <c r="D19" s="28"/>
      <c r="E19" s="29">
        <v>21</v>
      </c>
      <c r="F19" s="28"/>
      <c r="G19" s="63">
        <f t="shared" si="0"/>
        <v>0</v>
      </c>
    </row>
    <row r="20" spans="1:7" ht="12.75">
      <c r="A20" s="44" t="s">
        <v>741</v>
      </c>
      <c r="C20" s="49"/>
      <c r="D20" s="49"/>
      <c r="E20" s="29">
        <v>479</v>
      </c>
      <c r="F20" s="49"/>
      <c r="G20" s="63">
        <f t="shared" si="0"/>
        <v>0</v>
      </c>
    </row>
    <row r="21" spans="1:7" ht="12.75">
      <c r="A21" s="289" t="s">
        <v>918</v>
      </c>
      <c r="B21" s="461"/>
      <c r="C21" s="28"/>
      <c r="D21" s="389">
        <v>2</v>
      </c>
      <c r="E21" s="411">
        <v>1275</v>
      </c>
      <c r="F21" s="28"/>
      <c r="G21" s="61">
        <f>D21*E21</f>
        <v>2550</v>
      </c>
    </row>
    <row r="22" spans="1:7" ht="13.5" thickBot="1">
      <c r="A22" s="520" t="s">
        <v>951</v>
      </c>
      <c r="B22" s="410"/>
      <c r="C22" s="17"/>
      <c r="D22" s="511">
        <v>2</v>
      </c>
      <c r="E22" s="29">
        <v>1390</v>
      </c>
      <c r="F22" s="32"/>
      <c r="G22" s="451">
        <f>D22*E22</f>
        <v>2780</v>
      </c>
    </row>
  </sheetData>
  <sheetProtection/>
  <printOptions/>
  <pageMargins left="0.75" right="0.75" top="1" bottom="1" header="0.5" footer="0.5"/>
  <pageSetup fitToHeight="0" fitToWidth="1" horizontalDpi="600" verticalDpi="600" orientation="portrait" scale="90" r:id="rId1"/>
</worksheet>
</file>

<file path=xl/worksheets/sheet94.xml><?xml version="1.0" encoding="utf-8"?>
<worksheet xmlns="http://schemas.openxmlformats.org/spreadsheetml/2006/main" xmlns:r="http://schemas.openxmlformats.org/officeDocument/2006/relationships">
  <sheetPr>
    <tabColor rgb="FF00B0F0"/>
    <pageSetUpPr fitToPage="1"/>
  </sheetPr>
  <dimension ref="A1:G9"/>
  <sheetViews>
    <sheetView workbookViewId="0" topLeftCell="A1">
      <selection activeCell="F1" sqref="F1"/>
    </sheetView>
  </sheetViews>
  <sheetFormatPr defaultColWidth="9.33203125" defaultRowHeight="12.75"/>
  <cols>
    <col min="1" max="1" width="13.83203125" style="126" customWidth="1"/>
    <col min="2" max="2" width="30.83203125" style="126" customWidth="1"/>
    <col min="3" max="3" width="17.83203125" style="126" customWidth="1"/>
    <col min="4" max="4" width="7.66015625" style="126" customWidth="1"/>
    <col min="5" max="5" width="16" style="126" customWidth="1"/>
    <col min="6" max="6" width="11" style="126" customWidth="1"/>
    <col min="7" max="7" width="12.16015625" style="126" customWidth="1"/>
    <col min="8" max="16384" width="9.33203125" style="126" customWidth="1"/>
  </cols>
  <sheetData>
    <row r="1" spans="1:6" ht="13.5" thickBot="1">
      <c r="A1" s="124" t="s">
        <v>520</v>
      </c>
      <c r="B1" s="125" t="s">
        <v>639</v>
      </c>
      <c r="E1" s="126" t="s">
        <v>521</v>
      </c>
      <c r="F1" s="619" t="s">
        <v>63</v>
      </c>
    </row>
    <row r="2" spans="1:6" ht="12.75">
      <c r="A2" s="124"/>
      <c r="B2" s="127" t="s">
        <v>850</v>
      </c>
      <c r="F2" s="127"/>
    </row>
    <row r="3" ht="12.75">
      <c r="A3" s="141"/>
    </row>
    <row r="4" ht="12.75">
      <c r="A4" s="126" t="s">
        <v>872</v>
      </c>
    </row>
    <row r="5" ht="13.5" thickBot="1"/>
    <row r="6" spans="1:7" ht="27" thickBot="1">
      <c r="A6" s="671" t="s">
        <v>842</v>
      </c>
      <c r="B6" s="672"/>
      <c r="C6" s="167" t="s">
        <v>528</v>
      </c>
      <c r="D6" s="168" t="s">
        <v>642</v>
      </c>
      <c r="E6" s="169" t="s">
        <v>644</v>
      </c>
      <c r="F6" s="145" t="s">
        <v>843</v>
      </c>
      <c r="G6" s="170" t="s">
        <v>542</v>
      </c>
    </row>
    <row r="7" spans="1:7" ht="13.5" thickBot="1">
      <c r="A7" s="171" t="s">
        <v>1011</v>
      </c>
      <c r="B7" s="172"/>
      <c r="C7" s="133" t="s">
        <v>543</v>
      </c>
      <c r="D7" s="133">
        <v>1</v>
      </c>
      <c r="E7" s="173">
        <v>90</v>
      </c>
      <c r="F7" s="174">
        <f>E7*D7</f>
        <v>90</v>
      </c>
      <c r="G7" s="136">
        <f>E7*D7</f>
        <v>90</v>
      </c>
    </row>
    <row r="8" spans="1:7" ht="13.5" thickBot="1">
      <c r="A8" s="153"/>
      <c r="B8" s="154"/>
      <c r="C8" s="155"/>
      <c r="D8" s="156"/>
      <c r="E8" s="156" t="s">
        <v>321</v>
      </c>
      <c r="F8" s="157"/>
      <c r="G8" s="158">
        <f>G7</f>
        <v>90</v>
      </c>
    </row>
    <row r="9" spans="1:7" ht="12.75">
      <c r="A9" s="127"/>
      <c r="B9" s="127"/>
      <c r="C9" s="127"/>
      <c r="D9" s="127"/>
      <c r="E9" s="127"/>
      <c r="F9" s="127"/>
      <c r="G9" s="127"/>
    </row>
  </sheetData>
  <sheetProtection/>
  <mergeCells count="1">
    <mergeCell ref="A6:B6"/>
  </mergeCells>
  <printOptions/>
  <pageMargins left="0.75" right="0.75" top="1" bottom="1" header="0.5" footer="0.5"/>
  <pageSetup fitToHeight="1" fitToWidth="1" horizontalDpi="300" verticalDpi="300" orientation="portrait" scale="91" r:id="rId1"/>
</worksheet>
</file>

<file path=xl/worksheets/sheet95.xml><?xml version="1.0" encoding="utf-8"?>
<worksheet xmlns="http://schemas.openxmlformats.org/spreadsheetml/2006/main" xmlns:r="http://schemas.openxmlformats.org/officeDocument/2006/relationships">
  <sheetPr>
    <tabColor rgb="FF00B0F0"/>
    <pageSetUpPr fitToPage="1"/>
  </sheetPr>
  <dimension ref="A1:G20"/>
  <sheetViews>
    <sheetView workbookViewId="0" topLeftCell="A10">
      <selection activeCell="F20" sqref="F20"/>
    </sheetView>
  </sheetViews>
  <sheetFormatPr defaultColWidth="9.33203125" defaultRowHeight="12.75"/>
  <cols>
    <col min="1" max="1" width="13.83203125" style="1" customWidth="1"/>
    <col min="2" max="2" width="30.83203125" style="1" customWidth="1"/>
    <col min="3" max="3" width="17.83203125" style="1" customWidth="1"/>
    <col min="4" max="4" width="9.5" style="1" customWidth="1"/>
    <col min="5" max="5" width="15.16015625" style="1" customWidth="1"/>
    <col min="6" max="6" width="11" style="1" customWidth="1"/>
    <col min="7" max="7" width="12.16015625" style="1" customWidth="1"/>
    <col min="8" max="16384" width="9.33203125" style="1" customWidth="1"/>
  </cols>
  <sheetData>
    <row r="1" spans="1:6" ht="13.5" thickBot="1">
      <c r="A1" s="2" t="s">
        <v>520</v>
      </c>
      <c r="B1" s="3" t="s">
        <v>751</v>
      </c>
      <c r="E1" s="1" t="s">
        <v>521</v>
      </c>
      <c r="F1" s="3" t="s">
        <v>243</v>
      </c>
    </row>
    <row r="2" spans="1:6" ht="12.75">
      <c r="A2" s="2"/>
      <c r="B2" s="4" t="s">
        <v>891</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165</v>
      </c>
      <c r="F6" s="58"/>
      <c r="G6" s="62">
        <f>E6*D6</f>
        <v>165</v>
      </c>
    </row>
    <row r="7" spans="1:7" ht="13.5" thickBot="1">
      <c r="A7" s="73"/>
      <c r="B7" s="32" t="s">
        <v>527</v>
      </c>
      <c r="C7" s="32"/>
      <c r="D7" s="32">
        <v>1</v>
      </c>
      <c r="E7" s="74">
        <f>G20</f>
        <v>25</v>
      </c>
      <c r="F7" s="32"/>
      <c r="G7" s="108">
        <f>E7*D7</f>
        <v>25</v>
      </c>
    </row>
    <row r="8" spans="1:7" ht="13.5" thickBot="1">
      <c r="A8" s="287"/>
      <c r="B8" s="35"/>
      <c r="C8" s="241" t="s">
        <v>245</v>
      </c>
      <c r="D8" s="35"/>
      <c r="E8" s="35"/>
      <c r="F8" s="35"/>
      <c r="G8" s="123">
        <f>G6+G7</f>
        <v>190</v>
      </c>
    </row>
    <row r="9" ht="12.75">
      <c r="A9" s="6"/>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28" t="s">
        <v>761</v>
      </c>
      <c r="C13" s="389" t="s">
        <v>981</v>
      </c>
      <c r="D13" s="28"/>
      <c r="E13" s="29">
        <v>55</v>
      </c>
      <c r="F13" s="28">
        <v>3</v>
      </c>
      <c r="G13" s="30">
        <f>F13*E13</f>
        <v>165</v>
      </c>
    </row>
    <row r="14" spans="1:7" ht="13.5" thickBot="1">
      <c r="A14" s="34"/>
      <c r="B14" s="35"/>
      <c r="C14" s="36"/>
      <c r="D14" s="37" t="s">
        <v>422</v>
      </c>
      <c r="E14" s="38"/>
      <c r="F14" s="39" t="s">
        <v>564</v>
      </c>
      <c r="G14" s="40">
        <f>SUM(G13:G13)</f>
        <v>165</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265" t="s">
        <v>527</v>
      </c>
      <c r="C18" s="264" t="s">
        <v>528</v>
      </c>
      <c r="D18" s="20" t="s">
        <v>529</v>
      </c>
      <c r="E18" s="22" t="s">
        <v>530</v>
      </c>
      <c r="F18" s="43" t="s">
        <v>531</v>
      </c>
      <c r="G18" s="25" t="s">
        <v>532</v>
      </c>
    </row>
    <row r="19" spans="1:7" ht="13.5" thickBot="1">
      <c r="A19" s="44" t="s">
        <v>244</v>
      </c>
      <c r="B19" s="45"/>
      <c r="C19" s="28"/>
      <c r="D19" s="28">
        <v>1</v>
      </c>
      <c r="E19" s="28"/>
      <c r="F19" s="29">
        <v>25</v>
      </c>
      <c r="G19" s="46">
        <f>D19*F19</f>
        <v>25</v>
      </c>
    </row>
    <row r="20" spans="1:7" ht="13.5" thickBot="1">
      <c r="A20" s="34"/>
      <c r="B20" s="36"/>
      <c r="C20" s="35"/>
      <c r="D20" s="36"/>
      <c r="E20" s="37" t="s">
        <v>423</v>
      </c>
      <c r="F20" s="38"/>
      <c r="G20" s="100">
        <f>SUM(G19:G19)</f>
        <v>25</v>
      </c>
    </row>
  </sheetData>
  <sheetProtection/>
  <printOptions/>
  <pageMargins left="0.75" right="0.75" top="1" bottom="1" header="0.5" footer="0.5"/>
  <pageSetup fitToHeight="0" fitToWidth="1" horizontalDpi="600" verticalDpi="600" orientation="portrait" scale="90" r:id="rId1"/>
</worksheet>
</file>

<file path=xl/worksheets/sheet96.xml><?xml version="1.0" encoding="utf-8"?>
<worksheet xmlns="http://schemas.openxmlformats.org/spreadsheetml/2006/main" xmlns:r="http://schemas.openxmlformats.org/officeDocument/2006/relationships">
  <sheetPr>
    <tabColor rgb="FF00B0F0"/>
    <pageSetUpPr fitToPage="1"/>
  </sheetPr>
  <dimension ref="A1:G10"/>
  <sheetViews>
    <sheetView workbookViewId="0" topLeftCell="A3">
      <selection activeCell="B20" sqref="B20"/>
    </sheetView>
  </sheetViews>
  <sheetFormatPr defaultColWidth="9.33203125" defaultRowHeight="12.75"/>
  <cols>
    <col min="1" max="1" width="13.83203125" style="1" customWidth="1"/>
    <col min="2" max="2" width="30.83203125" style="1" customWidth="1"/>
    <col min="3" max="3" width="17.83203125" style="1" customWidth="1"/>
    <col min="4" max="4" width="7.66015625" style="1" customWidth="1"/>
    <col min="5" max="5" width="14.5" style="1" customWidth="1"/>
    <col min="6" max="6" width="11" style="1" customWidth="1"/>
    <col min="7" max="7" width="12.16015625" style="1" customWidth="1"/>
    <col min="8" max="16384" width="9.33203125" style="1" customWidth="1"/>
  </cols>
  <sheetData>
    <row r="1" spans="1:6" ht="13.5" thickBot="1">
      <c r="A1" s="2" t="s">
        <v>520</v>
      </c>
      <c r="B1" s="3" t="s">
        <v>894</v>
      </c>
      <c r="E1" s="1" t="s">
        <v>521</v>
      </c>
      <c r="F1" s="3" t="s">
        <v>714</v>
      </c>
    </row>
    <row r="2" spans="1:6" ht="12.75">
      <c r="A2" s="2"/>
      <c r="B2" s="4" t="s">
        <v>895</v>
      </c>
      <c r="F2" s="4"/>
    </row>
    <row r="3" ht="12.75">
      <c r="A3" s="6"/>
    </row>
    <row r="4" ht="12.75">
      <c r="A4" s="2" t="s">
        <v>513</v>
      </c>
    </row>
    <row r="5" ht="13.5" thickBot="1"/>
    <row r="6" spans="1:7" ht="27" thickBot="1">
      <c r="A6" s="19" t="s">
        <v>514</v>
      </c>
      <c r="B6" s="20" t="s">
        <v>515</v>
      </c>
      <c r="C6" s="439" t="s">
        <v>980</v>
      </c>
      <c r="D6" s="22" t="s">
        <v>519</v>
      </c>
      <c r="E6" s="23" t="s">
        <v>522</v>
      </c>
      <c r="F6" s="24" t="s">
        <v>517</v>
      </c>
      <c r="G6" s="25" t="s">
        <v>518</v>
      </c>
    </row>
    <row r="7" spans="1:7" ht="12.75">
      <c r="A7" s="26"/>
      <c r="B7" s="389" t="s">
        <v>944</v>
      </c>
      <c r="C7" s="389" t="s">
        <v>986</v>
      </c>
      <c r="D7" s="28"/>
      <c r="E7" s="29">
        <v>80</v>
      </c>
      <c r="F7" s="28">
        <v>3</v>
      </c>
      <c r="G7" s="30">
        <f>F7*E7</f>
        <v>240</v>
      </c>
    </row>
    <row r="8" spans="1:7" ht="13.5" thickBot="1">
      <c r="A8" s="26"/>
      <c r="B8" s="28" t="s">
        <v>646</v>
      </c>
      <c r="C8" s="389" t="s">
        <v>982</v>
      </c>
      <c r="D8" s="28"/>
      <c r="E8" s="29">
        <v>30</v>
      </c>
      <c r="F8" s="28">
        <v>3</v>
      </c>
      <c r="G8" s="30">
        <f>F8*E8</f>
        <v>90</v>
      </c>
    </row>
    <row r="9" spans="1:7" ht="13.5" thickBot="1">
      <c r="A9" s="34"/>
      <c r="B9" s="35"/>
      <c r="C9" s="36"/>
      <c r="D9" s="37" t="s">
        <v>424</v>
      </c>
      <c r="E9" s="38"/>
      <c r="F9" s="39" t="s">
        <v>564</v>
      </c>
      <c r="G9" s="40">
        <f>SUM(G7:G8)</f>
        <v>330</v>
      </c>
    </row>
    <row r="10" spans="1:7" ht="12.75">
      <c r="A10" s="4"/>
      <c r="B10" s="4"/>
      <c r="C10" s="4"/>
      <c r="D10" s="4"/>
      <c r="E10" s="4"/>
      <c r="F10" s="4"/>
      <c r="G10" s="4"/>
    </row>
  </sheetData>
  <sheetProtection/>
  <printOptions horizontalCentered="1"/>
  <pageMargins left="0.25" right="0.25" top="1" bottom="1" header="0.5" footer="0.5"/>
  <pageSetup fitToHeight="1" fitToWidth="1" horizontalDpi="300" verticalDpi="300" orientation="portrait" r:id="rId1"/>
</worksheet>
</file>

<file path=xl/worksheets/sheet97.xml><?xml version="1.0" encoding="utf-8"?>
<worksheet xmlns="http://schemas.openxmlformats.org/spreadsheetml/2006/main" xmlns:r="http://schemas.openxmlformats.org/officeDocument/2006/relationships">
  <sheetPr>
    <tabColor rgb="FF00B0F0"/>
    <pageSetUpPr fitToPage="1"/>
  </sheetPr>
  <dimension ref="A1:J13"/>
  <sheetViews>
    <sheetView workbookViewId="0" topLeftCell="A1">
      <selection activeCell="E9" sqref="E9"/>
    </sheetView>
  </sheetViews>
  <sheetFormatPr defaultColWidth="9.33203125" defaultRowHeight="12.75"/>
  <cols>
    <col min="1" max="1" width="13.83203125" style="1" customWidth="1"/>
    <col min="2" max="2" width="30.83203125" style="1" customWidth="1"/>
    <col min="3" max="3" width="17.83203125" style="1" customWidth="1"/>
    <col min="4" max="4" width="7.66015625" style="1" customWidth="1"/>
    <col min="5" max="5" width="15" style="1" customWidth="1"/>
    <col min="6" max="6" width="11" style="1" customWidth="1"/>
    <col min="7" max="7" width="12.16015625" style="1" customWidth="1"/>
    <col min="8" max="16384" width="9.33203125" style="1" customWidth="1"/>
  </cols>
  <sheetData>
    <row r="1" spans="1:10" ht="13.5" thickBot="1">
      <c r="A1" s="124" t="s">
        <v>520</v>
      </c>
      <c r="B1" s="125" t="s">
        <v>894</v>
      </c>
      <c r="C1" s="125"/>
      <c r="D1" s="126"/>
      <c r="E1" s="126" t="s">
        <v>521</v>
      </c>
      <c r="F1" s="125" t="s">
        <v>715</v>
      </c>
      <c r="G1" s="126"/>
      <c r="H1" s="126"/>
      <c r="I1" s="126"/>
      <c r="J1" s="126"/>
    </row>
    <row r="2" spans="1:10" ht="12.75">
      <c r="A2" s="124"/>
      <c r="B2" s="127" t="s">
        <v>896</v>
      </c>
      <c r="C2" s="126"/>
      <c r="D2" s="126"/>
      <c r="E2" s="126"/>
      <c r="F2" s="127"/>
      <c r="G2" s="126"/>
      <c r="H2" s="126"/>
      <c r="I2" s="126"/>
      <c r="J2" s="126"/>
    </row>
    <row r="3" spans="1:10" ht="12.75">
      <c r="A3" s="141"/>
      <c r="B3" s="126"/>
      <c r="C3" s="126"/>
      <c r="D3" s="126"/>
      <c r="E3" s="126"/>
      <c r="F3" s="126"/>
      <c r="G3" s="126"/>
      <c r="H3" s="126"/>
      <c r="I3" s="126"/>
      <c r="J3" s="126"/>
    </row>
    <row r="4" spans="1:10" ht="12.75">
      <c r="A4" s="124" t="s">
        <v>513</v>
      </c>
      <c r="B4" s="126"/>
      <c r="C4" s="126"/>
      <c r="D4" s="126"/>
      <c r="E4" s="126"/>
      <c r="F4" s="126"/>
      <c r="G4" s="126"/>
      <c r="H4" s="126"/>
      <c r="I4" s="126"/>
      <c r="J4" s="126"/>
    </row>
    <row r="5" spans="1:10" ht="13.5" thickBot="1">
      <c r="A5" s="126"/>
      <c r="B5" s="126"/>
      <c r="C5" s="126"/>
      <c r="D5" s="126"/>
      <c r="E5" s="126"/>
      <c r="F5" s="126"/>
      <c r="G5" s="126"/>
      <c r="H5" s="126"/>
      <c r="I5" s="126"/>
      <c r="J5" s="126"/>
    </row>
    <row r="6" spans="1:10" ht="27" thickBot="1">
      <c r="A6" s="142" t="s">
        <v>514</v>
      </c>
      <c r="B6" s="143" t="s">
        <v>515</v>
      </c>
      <c r="C6" s="144" t="s">
        <v>980</v>
      </c>
      <c r="D6" s="145" t="s">
        <v>519</v>
      </c>
      <c r="E6" s="146" t="s">
        <v>522</v>
      </c>
      <c r="F6" s="147" t="s">
        <v>517</v>
      </c>
      <c r="G6" s="148" t="s">
        <v>518</v>
      </c>
      <c r="H6" s="126"/>
      <c r="I6" s="126"/>
      <c r="J6" s="126"/>
    </row>
    <row r="7" spans="1:10" ht="12.75">
      <c r="A7" s="149"/>
      <c r="B7" s="389" t="s">
        <v>944</v>
      </c>
      <c r="C7" s="150" t="s">
        <v>986</v>
      </c>
      <c r="D7" s="150"/>
      <c r="E7" s="151">
        <v>80</v>
      </c>
      <c r="F7" s="150">
        <v>10</v>
      </c>
      <c r="G7" s="152">
        <f>F7*E7</f>
        <v>800</v>
      </c>
      <c r="H7" s="126"/>
      <c r="I7" s="126"/>
      <c r="J7" s="126"/>
    </row>
    <row r="8" spans="1:10" ht="13.5" thickBot="1">
      <c r="A8" s="149"/>
      <c r="B8" s="150" t="s">
        <v>646</v>
      </c>
      <c r="C8" s="150" t="s">
        <v>982</v>
      </c>
      <c r="D8" s="150"/>
      <c r="E8" s="151">
        <v>30</v>
      </c>
      <c r="F8" s="150">
        <v>3</v>
      </c>
      <c r="G8" s="152">
        <f>F8*E8</f>
        <v>90</v>
      </c>
      <c r="H8" s="126"/>
      <c r="I8" s="126"/>
      <c r="J8" s="126"/>
    </row>
    <row r="9" spans="1:10" ht="13.5" thickBot="1">
      <c r="A9" s="153"/>
      <c r="B9" s="154"/>
      <c r="C9" s="155"/>
      <c r="D9" s="156" t="s">
        <v>425</v>
      </c>
      <c r="E9" s="166"/>
      <c r="F9" s="157" t="s">
        <v>564</v>
      </c>
      <c r="G9" s="158">
        <f>SUM(G7:G8)</f>
        <v>890</v>
      </c>
      <c r="H9" s="126"/>
      <c r="I9" s="126"/>
      <c r="J9" s="126"/>
    </row>
    <row r="10" spans="1:10" ht="12.75">
      <c r="A10" s="127"/>
      <c r="B10" s="127"/>
      <c r="C10" s="127"/>
      <c r="D10" s="127"/>
      <c r="E10" s="127"/>
      <c r="F10" s="127"/>
      <c r="G10" s="127"/>
      <c r="H10" s="126"/>
      <c r="I10" s="126"/>
      <c r="J10" s="126"/>
    </row>
    <row r="11" spans="1:10" ht="12.75">
      <c r="A11" s="126"/>
      <c r="B11" s="126"/>
      <c r="C11" s="126"/>
      <c r="D11" s="126"/>
      <c r="E11" s="126"/>
      <c r="F11" s="126"/>
      <c r="G11" s="126"/>
      <c r="H11" s="126"/>
      <c r="I11" s="126"/>
      <c r="J11" s="126"/>
    </row>
    <row r="12" spans="1:10" ht="12.75">
      <c r="A12" s="126"/>
      <c r="B12" s="126"/>
      <c r="C12" s="126"/>
      <c r="D12" s="126"/>
      <c r="E12" s="126"/>
      <c r="F12" s="126"/>
      <c r="G12" s="126"/>
      <c r="H12" s="126"/>
      <c r="I12" s="126"/>
      <c r="J12" s="126"/>
    </row>
    <row r="13" spans="1:10" ht="12.75">
      <c r="A13" s="126"/>
      <c r="B13" s="126"/>
      <c r="C13" s="126"/>
      <c r="D13" s="126"/>
      <c r="E13" s="126"/>
      <c r="F13" s="126"/>
      <c r="G13" s="126"/>
      <c r="H13" s="126"/>
      <c r="I13" s="126"/>
      <c r="J13" s="126"/>
    </row>
  </sheetData>
  <sheetProtection/>
  <printOptions/>
  <pageMargins left="0.75" right="0.75" top="1" bottom="1" header="0.5" footer="0.5"/>
  <pageSetup fitToHeight="0" fitToWidth="1" horizontalDpi="300" verticalDpi="300" orientation="portrait" scale="92" r:id="rId1"/>
</worksheet>
</file>

<file path=xl/worksheets/sheet98.xml><?xml version="1.0" encoding="utf-8"?>
<worksheet xmlns="http://schemas.openxmlformats.org/spreadsheetml/2006/main" xmlns:r="http://schemas.openxmlformats.org/officeDocument/2006/relationships">
  <sheetPr>
    <tabColor rgb="FF00B0F0"/>
    <pageSetUpPr fitToPage="1"/>
  </sheetPr>
  <dimension ref="A1:G22"/>
  <sheetViews>
    <sheetView workbookViewId="0" topLeftCell="A1">
      <selection activeCell="B28" sqref="B28"/>
    </sheetView>
  </sheetViews>
  <sheetFormatPr defaultColWidth="9.33203125" defaultRowHeight="12.75"/>
  <cols>
    <col min="1" max="1" width="13.83203125" style="1" customWidth="1"/>
    <col min="2" max="2" width="30.83203125" style="1" customWidth="1"/>
    <col min="3" max="3" width="17.83203125" style="1" customWidth="1"/>
    <col min="4" max="4" width="9.33203125" style="1" customWidth="1"/>
    <col min="5" max="5" width="16.16015625" style="1" customWidth="1"/>
    <col min="6" max="6" width="11" style="1" customWidth="1"/>
    <col min="7" max="7" width="12.16015625" style="1" customWidth="1"/>
    <col min="8" max="16384" width="9.33203125" style="1" customWidth="1"/>
  </cols>
  <sheetData>
    <row r="1" spans="1:6" ht="13.5" thickBot="1">
      <c r="A1" s="2" t="s">
        <v>520</v>
      </c>
      <c r="B1" s="3" t="s">
        <v>898</v>
      </c>
      <c r="E1" s="1" t="s">
        <v>521</v>
      </c>
      <c r="F1" s="3" t="s">
        <v>897</v>
      </c>
    </row>
    <row r="2" spans="1:6" ht="12.75">
      <c r="A2" s="2"/>
      <c r="B2" s="4" t="s">
        <v>899</v>
      </c>
      <c r="F2" s="4"/>
    </row>
    <row r="3" ht="13.5" thickBot="1">
      <c r="A3" s="6"/>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G16</f>
        <v>620</v>
      </c>
      <c r="F6" s="58"/>
      <c r="G6" s="62">
        <f>E6*D6</f>
        <v>620</v>
      </c>
    </row>
    <row r="7" spans="1:7" ht="13.5" thickBot="1">
      <c r="A7" s="73"/>
      <c r="B7" s="224" t="s">
        <v>527</v>
      </c>
      <c r="C7" s="32"/>
      <c r="D7" s="32"/>
      <c r="E7" s="74">
        <f>G22</f>
        <v>125</v>
      </c>
      <c r="F7" s="32"/>
      <c r="G7" s="108">
        <f>E7</f>
        <v>125</v>
      </c>
    </row>
    <row r="8" spans="1:7" ht="13.5" thickBot="1">
      <c r="A8" s="287"/>
      <c r="B8" s="35"/>
      <c r="C8" s="241" t="s">
        <v>141</v>
      </c>
      <c r="D8" s="35"/>
      <c r="E8" s="35"/>
      <c r="F8" s="35"/>
      <c r="G8" s="100">
        <f>SUM(G6:G7)</f>
        <v>745</v>
      </c>
    </row>
    <row r="9" spans="1:7" ht="12.75">
      <c r="A9" s="6"/>
      <c r="G9" s="237"/>
    </row>
    <row r="10" ht="12.75">
      <c r="A10" s="2" t="s">
        <v>513</v>
      </c>
    </row>
    <row r="11" ht="13.5" thickBot="1"/>
    <row r="12" spans="1:7" ht="27" thickBot="1">
      <c r="A12" s="19" t="s">
        <v>514</v>
      </c>
      <c r="B12" s="20" t="s">
        <v>515</v>
      </c>
      <c r="C12" s="439" t="s">
        <v>980</v>
      </c>
      <c r="D12" s="22" t="s">
        <v>519</v>
      </c>
      <c r="E12" s="23" t="s">
        <v>522</v>
      </c>
      <c r="F12" s="24" t="s">
        <v>517</v>
      </c>
      <c r="G12" s="25" t="s">
        <v>518</v>
      </c>
    </row>
    <row r="13" spans="1:7" ht="12.75">
      <c r="A13" s="26"/>
      <c r="B13" s="28" t="s">
        <v>653</v>
      </c>
      <c r="C13" s="389" t="s">
        <v>981</v>
      </c>
      <c r="D13" s="28"/>
      <c r="E13" s="29">
        <v>65</v>
      </c>
      <c r="F13" s="28">
        <v>6</v>
      </c>
      <c r="G13" s="30">
        <f>F13*E13</f>
        <v>390</v>
      </c>
    </row>
    <row r="14" spans="1:7" ht="12.75">
      <c r="A14" s="26"/>
      <c r="B14" s="28" t="s">
        <v>654</v>
      </c>
      <c r="C14" s="389" t="s">
        <v>981</v>
      </c>
      <c r="D14" s="28"/>
      <c r="E14" s="29">
        <v>30</v>
      </c>
      <c r="F14" s="28">
        <v>6</v>
      </c>
      <c r="G14" s="30">
        <f>F14*E14</f>
        <v>180</v>
      </c>
    </row>
    <row r="15" spans="1:7" ht="13.5" thickBot="1">
      <c r="A15" s="26"/>
      <c r="B15" s="28" t="s">
        <v>524</v>
      </c>
      <c r="C15" s="389" t="s">
        <v>982</v>
      </c>
      <c r="D15" s="28"/>
      <c r="E15" s="29">
        <v>50</v>
      </c>
      <c r="F15" s="28">
        <v>1</v>
      </c>
      <c r="G15" s="30">
        <f>F15*E15</f>
        <v>50</v>
      </c>
    </row>
    <row r="16" spans="1:7" ht="13.5" thickBot="1">
      <c r="A16" s="34"/>
      <c r="B16" s="35"/>
      <c r="C16" s="36"/>
      <c r="D16" s="37" t="s">
        <v>426</v>
      </c>
      <c r="E16" s="38"/>
      <c r="F16" s="39" t="s">
        <v>564</v>
      </c>
      <c r="G16" s="40">
        <f>SUM(G13:G15)</f>
        <v>620</v>
      </c>
    </row>
    <row r="17" spans="1:7" ht="12.75">
      <c r="A17" s="4"/>
      <c r="B17" s="4"/>
      <c r="C17" s="4"/>
      <c r="D17" s="4"/>
      <c r="E17" s="4"/>
      <c r="F17" s="4"/>
      <c r="G17" s="4"/>
    </row>
    <row r="18" spans="1:7" ht="12.75">
      <c r="A18" s="4" t="s">
        <v>525</v>
      </c>
      <c r="B18" s="4"/>
      <c r="C18" s="4"/>
      <c r="D18" s="4"/>
      <c r="E18" s="4"/>
      <c r="F18" s="4"/>
      <c r="G18" s="4"/>
    </row>
    <row r="19" spans="1:7" ht="13.5" thickBot="1">
      <c r="A19" s="4"/>
      <c r="B19" s="4"/>
      <c r="C19" s="4"/>
      <c r="D19" s="4"/>
      <c r="E19" s="4"/>
      <c r="F19" s="4"/>
      <c r="G19" s="4"/>
    </row>
    <row r="20" spans="1:7" ht="27" thickBot="1">
      <c r="A20" s="41" t="s">
        <v>526</v>
      </c>
      <c r="B20" s="265" t="s">
        <v>527</v>
      </c>
      <c r="C20" s="264" t="s">
        <v>528</v>
      </c>
      <c r="D20" s="20" t="s">
        <v>529</v>
      </c>
      <c r="E20" s="22" t="s">
        <v>530</v>
      </c>
      <c r="F20" s="43" t="s">
        <v>531</v>
      </c>
      <c r="G20" s="25" t="s">
        <v>532</v>
      </c>
    </row>
    <row r="21" spans="1:7" ht="13.5" thickBot="1">
      <c r="A21" s="95" t="s">
        <v>111</v>
      </c>
      <c r="B21" s="45"/>
      <c r="C21" s="28"/>
      <c r="D21" s="28">
        <v>1</v>
      </c>
      <c r="E21" s="28"/>
      <c r="F21" s="29">
        <v>125</v>
      </c>
      <c r="G21" s="278">
        <v>125</v>
      </c>
    </row>
    <row r="22" spans="1:7" ht="13.5" thickBot="1">
      <c r="A22" s="34"/>
      <c r="B22" s="36"/>
      <c r="C22" s="35"/>
      <c r="D22" s="36"/>
      <c r="E22" s="97" t="s">
        <v>427</v>
      </c>
      <c r="F22" s="38"/>
      <c r="G22" s="100">
        <f>SUM(G21:G21)</f>
        <v>125</v>
      </c>
    </row>
  </sheetData>
  <sheetProtection/>
  <printOptions horizontalCentered="1"/>
  <pageMargins left="0.25" right="0.25" top="1" bottom="1" header="0.5" footer="0.5"/>
  <pageSetup fitToHeight="1" fitToWidth="1" horizontalDpi="300" verticalDpi="300" orientation="portrait" r:id="rId1"/>
</worksheet>
</file>

<file path=xl/worksheets/sheet99.xml><?xml version="1.0" encoding="utf-8"?>
<worksheet xmlns="http://schemas.openxmlformats.org/spreadsheetml/2006/main" xmlns:r="http://schemas.openxmlformats.org/officeDocument/2006/relationships">
  <sheetPr>
    <tabColor rgb="FF00B0F0"/>
    <pageSetUpPr fitToPage="1"/>
  </sheetPr>
  <dimension ref="A1:G21"/>
  <sheetViews>
    <sheetView workbookViewId="0" topLeftCell="A13">
      <selection activeCell="A21" sqref="A21"/>
    </sheetView>
  </sheetViews>
  <sheetFormatPr defaultColWidth="9.33203125" defaultRowHeight="12.75"/>
  <cols>
    <col min="1" max="1" width="13.83203125" style="1" customWidth="1"/>
    <col min="2" max="2" width="30.83203125" style="1" customWidth="1"/>
    <col min="3" max="3" width="17.83203125" style="1" customWidth="1"/>
    <col min="4" max="4" width="8.66015625" style="1" customWidth="1"/>
    <col min="5" max="5" width="15.66015625" style="1" customWidth="1"/>
    <col min="6" max="6" width="11" style="1" customWidth="1"/>
    <col min="7" max="7" width="12.16015625" style="1" customWidth="1"/>
    <col min="8" max="16384" width="9.33203125" style="1" customWidth="1"/>
  </cols>
  <sheetData>
    <row r="1" spans="1:6" ht="13.5" thickBot="1">
      <c r="A1" s="2" t="s">
        <v>520</v>
      </c>
      <c r="B1" s="3" t="s">
        <v>569</v>
      </c>
      <c r="E1" s="1" t="s">
        <v>521</v>
      </c>
      <c r="F1" s="3" t="s">
        <v>900</v>
      </c>
    </row>
    <row r="2" spans="1:6" ht="12.75">
      <c r="A2" s="2"/>
      <c r="B2" s="4"/>
      <c r="F2" s="4"/>
    </row>
    <row r="3" ht="13.5" thickBot="1">
      <c r="A3" s="2"/>
    </row>
    <row r="4" spans="1:7" ht="12.75">
      <c r="A4" s="7" t="s">
        <v>560</v>
      </c>
      <c r="B4" s="8" t="s">
        <v>534</v>
      </c>
      <c r="C4" s="8" t="s">
        <v>528</v>
      </c>
      <c r="D4" s="8" t="s">
        <v>540</v>
      </c>
      <c r="E4" s="8" t="s">
        <v>561</v>
      </c>
      <c r="F4" s="9"/>
      <c r="G4" s="76" t="s">
        <v>562</v>
      </c>
    </row>
    <row r="5" spans="1:7" ht="13.5" thickBot="1">
      <c r="A5" s="10"/>
      <c r="B5" s="11"/>
      <c r="C5" s="11"/>
      <c r="D5" s="11" t="s">
        <v>566</v>
      </c>
      <c r="E5" s="11" t="s">
        <v>567</v>
      </c>
      <c r="F5" s="12"/>
      <c r="G5" s="77" t="s">
        <v>568</v>
      </c>
    </row>
    <row r="6" spans="1:7" ht="12.75">
      <c r="A6" s="69"/>
      <c r="B6" s="98" t="s">
        <v>571</v>
      </c>
      <c r="C6" s="58"/>
      <c r="D6" s="58">
        <v>1</v>
      </c>
      <c r="E6" s="72">
        <f>G14</f>
        <v>110</v>
      </c>
      <c r="F6" s="58"/>
      <c r="G6" s="62">
        <f>E6*D6</f>
        <v>110</v>
      </c>
    </row>
    <row r="7" spans="1:7" ht="13.5" thickBot="1">
      <c r="A7" s="73"/>
      <c r="B7" s="224" t="s">
        <v>527</v>
      </c>
      <c r="C7" s="32"/>
      <c r="D7" s="32"/>
      <c r="E7" s="74">
        <f>G20</f>
        <v>105</v>
      </c>
      <c r="F7" s="32"/>
      <c r="G7" s="108">
        <f>E7</f>
        <v>105</v>
      </c>
    </row>
    <row r="8" spans="1:7" ht="13.5" thickBot="1">
      <c r="A8" s="287"/>
      <c r="B8" s="35"/>
      <c r="C8" s="241" t="s">
        <v>143</v>
      </c>
      <c r="D8" s="35"/>
      <c r="E8" s="35"/>
      <c r="F8" s="35"/>
      <c r="G8" s="100">
        <f>SUM(G6:G7)</f>
        <v>215</v>
      </c>
    </row>
    <row r="9" spans="1:7" ht="12.75">
      <c r="A9" s="6"/>
      <c r="G9" s="237"/>
    </row>
    <row r="10" ht="12.75">
      <c r="A10" s="2" t="s">
        <v>513</v>
      </c>
    </row>
    <row r="11" ht="13.5" thickBot="1"/>
    <row r="12" spans="1:7" ht="27" thickBot="1">
      <c r="A12" s="19" t="s">
        <v>514</v>
      </c>
      <c r="B12" s="20" t="s">
        <v>515</v>
      </c>
      <c r="C12" s="439" t="s">
        <v>980</v>
      </c>
      <c r="D12" s="22" t="s">
        <v>519</v>
      </c>
      <c r="E12" s="23" t="s">
        <v>522</v>
      </c>
      <c r="F12" s="24" t="s">
        <v>517</v>
      </c>
      <c r="G12" s="25" t="s">
        <v>518</v>
      </c>
    </row>
    <row r="13" spans="1:7" ht="13.5" thickBot="1">
      <c r="A13" s="26"/>
      <c r="B13" s="389" t="s">
        <v>761</v>
      </c>
      <c r="C13" s="389" t="s">
        <v>981</v>
      </c>
      <c r="D13" s="28"/>
      <c r="E13" s="29">
        <v>55</v>
      </c>
      <c r="F13" s="28">
        <v>2</v>
      </c>
      <c r="G13" s="30">
        <f>F13*E13</f>
        <v>110</v>
      </c>
    </row>
    <row r="14" spans="1:7" ht="13.5" thickBot="1">
      <c r="A14" s="34"/>
      <c r="B14" s="35"/>
      <c r="C14" s="36"/>
      <c r="D14" s="37" t="s">
        <v>428</v>
      </c>
      <c r="E14" s="38"/>
      <c r="F14" s="39" t="s">
        <v>564</v>
      </c>
      <c r="G14" s="40">
        <f>SUM(G13:G13)</f>
        <v>110</v>
      </c>
    </row>
    <row r="15" spans="1:7" ht="12.75">
      <c r="A15" s="4"/>
      <c r="B15" s="4"/>
      <c r="C15" s="4"/>
      <c r="D15" s="4"/>
      <c r="E15" s="4"/>
      <c r="F15" s="4"/>
      <c r="G15" s="4"/>
    </row>
    <row r="16" spans="1:7" ht="12.75">
      <c r="A16" s="4" t="s">
        <v>525</v>
      </c>
      <c r="B16" s="4"/>
      <c r="C16" s="4"/>
      <c r="D16" s="4"/>
      <c r="E16" s="4"/>
      <c r="F16" s="4"/>
      <c r="G16" s="4"/>
    </row>
    <row r="17" spans="1:7" ht="13.5" thickBot="1">
      <c r="A17" s="4"/>
      <c r="B17" s="4"/>
      <c r="C17" s="4"/>
      <c r="D17" s="4"/>
      <c r="E17" s="4"/>
      <c r="F17" s="4"/>
      <c r="G17" s="4"/>
    </row>
    <row r="18" spans="1:7" ht="27" thickBot="1">
      <c r="A18" s="41" t="s">
        <v>526</v>
      </c>
      <c r="B18" s="42" t="s">
        <v>527</v>
      </c>
      <c r="C18" s="20" t="s">
        <v>528</v>
      </c>
      <c r="D18" s="20" t="s">
        <v>529</v>
      </c>
      <c r="E18" s="22" t="s">
        <v>530</v>
      </c>
      <c r="F18" s="43" t="s">
        <v>531</v>
      </c>
      <c r="G18" s="25" t="s">
        <v>532</v>
      </c>
    </row>
    <row r="19" spans="1:7" s="419" customFormat="1" ht="13.5" thickBot="1">
      <c r="A19" s="387" t="s">
        <v>943</v>
      </c>
      <c r="B19" s="388"/>
      <c r="C19" s="389"/>
      <c r="D19" s="389">
        <v>1</v>
      </c>
      <c r="E19" s="389"/>
      <c r="F19" s="390">
        <v>105</v>
      </c>
      <c r="G19" s="391">
        <f>D19*F19</f>
        <v>105</v>
      </c>
    </row>
    <row r="20" spans="1:7" ht="13.5" thickBot="1">
      <c r="A20" s="34"/>
      <c r="B20" s="36"/>
      <c r="C20" s="35"/>
      <c r="D20" s="36"/>
      <c r="E20" s="37" t="s">
        <v>429</v>
      </c>
      <c r="F20" s="38"/>
      <c r="G20" s="100">
        <f>SUM(G19:G19)</f>
        <v>105</v>
      </c>
    </row>
    <row r="21" s="419" customFormat="1" ht="12.75">
      <c r="A21" s="419" t="s">
        <v>999</v>
      </c>
    </row>
  </sheetData>
  <sheetProtection/>
  <printOptions horizontalCentered="1"/>
  <pageMargins left="0.25" right="0.2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NASHVILLE FIELD OFFICE</dc:creator>
  <cp:keywords/>
  <dc:description/>
  <cp:lastModifiedBy>BG</cp:lastModifiedBy>
  <cp:lastPrinted>2014-02-28T13:46:19Z</cp:lastPrinted>
  <dcterms:created xsi:type="dcterms:W3CDTF">2001-01-11T15:55:52Z</dcterms:created>
  <dcterms:modified xsi:type="dcterms:W3CDTF">2014-04-03T16:31:31Z</dcterms:modified>
  <cp:category/>
  <cp:version/>
  <cp:contentType/>
  <cp:contentStatus/>
</cp:coreProperties>
</file>