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10" windowWidth="11330" windowHeight="6270" activeTab="0"/>
  </bookViews>
  <sheets>
    <sheet name="PROPERTY-Claims before 3-1-15" sheetId="1" r:id="rId1"/>
    <sheet name="PROPERTY-Claims on-after 3-1-15" sheetId="2" r:id="rId2"/>
    <sheet name="FLOOD" sheetId="3" r:id="rId3"/>
  </sheets>
  <definedNames>
    <definedName name="_xlnm.Print_Area" localSheetId="0">'PROPERTY-Claims before 3-1-15'!$A$1:$R$61</definedName>
    <definedName name="_xlnm.Print_Area" localSheetId="1">'PROPERTY-Claims on-after 3-1-15'!$A$1:$T$40</definedName>
    <definedName name="_xlnm.Print_Titles" localSheetId="0">'PROPERTY-Claims before 3-1-15'!$1:$4</definedName>
    <definedName name="_xlnm.Print_Titles" localSheetId="1">'PROPERTY-Claims on-after 3-1-15'!$1:$5</definedName>
  </definedNames>
  <calcPr fullCalcOnLoad="1"/>
</workbook>
</file>

<file path=xl/sharedStrings.xml><?xml version="1.0" encoding="utf-8"?>
<sst xmlns="http://schemas.openxmlformats.org/spreadsheetml/2006/main" count="594" uniqueCount="246">
  <si>
    <t>DIV</t>
  </si>
  <si>
    <t>LOC</t>
  </si>
  <si>
    <t>AGENCY</t>
  </si>
  <si>
    <t>DESCRIPTION</t>
  </si>
  <si>
    <t>DATE OF LOSS</t>
  </si>
  <si>
    <t>TYPE OF LOSS</t>
  </si>
  <si>
    <t>DEDUCTIBLE</t>
  </si>
  <si>
    <t>NET LOSS</t>
  </si>
  <si>
    <t>PAID BY STATE</t>
  </si>
  <si>
    <t>DATE PAID</t>
  </si>
  <si>
    <t>PAID BY CARRIER</t>
  </si>
  <si>
    <t>STATUS</t>
  </si>
  <si>
    <t>CARRIER CLAIM #</t>
  </si>
  <si>
    <t>Totals</t>
  </si>
  <si>
    <t>ADJUSTER</t>
  </si>
  <si>
    <t>Policy #17728109</t>
  </si>
  <si>
    <t>VERICLAIM #</t>
  </si>
  <si>
    <t>GROSS LOSS* After discounts</t>
  </si>
  <si>
    <t>JULY 1, 2014 - JUNE 30 2015 PROPERTY LOSSES - STATE OF TENNESSEE ($25,000 PER OCCURRENCE DEDUCTIBLE)</t>
  </si>
  <si>
    <t>JULY 1, 2014 - JUNE 30 2015 PROPERTY LOSSES - STATE OF TENNESSEE    ($10,000,000.00 PER OCCURRENCE DEDUCTIBLE)</t>
  </si>
  <si>
    <t>Policy # 17728109</t>
  </si>
  <si>
    <t>LOSSES LESS THAN DEDUCTIBLE OR DENIED</t>
  </si>
  <si>
    <t>TBR</t>
  </si>
  <si>
    <t>Water</t>
  </si>
  <si>
    <t>Wind &amp; Water</t>
  </si>
  <si>
    <t>RETENTION</t>
  </si>
  <si>
    <t>Woodland Hills YC</t>
  </si>
  <si>
    <t>Edgar Evans State Park</t>
  </si>
  <si>
    <t>UT Neyland Stadium</t>
  </si>
  <si>
    <t>E&amp;C</t>
  </si>
  <si>
    <t>Corrections</t>
  </si>
  <si>
    <t>UT</t>
  </si>
  <si>
    <t>Parole</t>
  </si>
  <si>
    <t>Parole and Probation Office</t>
  </si>
  <si>
    <t>Fire</t>
  </si>
  <si>
    <t>Wind</t>
  </si>
  <si>
    <t>KNO14063660</t>
  </si>
  <si>
    <t>KNO14063670</t>
  </si>
  <si>
    <t>KNO14063680</t>
  </si>
  <si>
    <t>KNO14063690</t>
  </si>
  <si>
    <t>KNO14063700</t>
  </si>
  <si>
    <t>James Reading</t>
  </si>
  <si>
    <t>James Reading / Todd Sullivan</t>
  </si>
  <si>
    <t>UT Memphis Cancer Research</t>
  </si>
  <si>
    <t>James Reading / Brad Staples</t>
  </si>
  <si>
    <t>4022265970US</t>
  </si>
  <si>
    <t>Vandlism</t>
  </si>
  <si>
    <t>James Reading / Dan Watson</t>
  </si>
  <si>
    <t>James Reading / Mike Fincher</t>
  </si>
  <si>
    <t>General Services</t>
  </si>
  <si>
    <t>War Memorial Bld</t>
  </si>
  <si>
    <t>Less than deductible</t>
  </si>
  <si>
    <t>TSU Ford Complex #3036</t>
  </si>
  <si>
    <t>KNO14065670</t>
  </si>
  <si>
    <t>KNO14065660</t>
  </si>
  <si>
    <t>KNO14065220</t>
  </si>
  <si>
    <t>KNO14064940</t>
  </si>
  <si>
    <t>KNO14064950</t>
  </si>
  <si>
    <t>KNO14065140</t>
  </si>
  <si>
    <t>KNO14065130</t>
  </si>
  <si>
    <t>TN Tower</t>
  </si>
  <si>
    <t>ETSU Sam Wilson Bld</t>
  </si>
  <si>
    <t>UOM Lambeth Hall Threatre</t>
  </si>
  <si>
    <t>KNO14065370</t>
  </si>
  <si>
    <t>TWRA</t>
  </si>
  <si>
    <t>Natural Resourses Training Center</t>
  </si>
  <si>
    <t>Collapse</t>
  </si>
  <si>
    <t>TN School of Deaf</t>
  </si>
  <si>
    <t>TSU</t>
  </si>
  <si>
    <t>UNDER REVIEW by VC</t>
  </si>
  <si>
    <t>DEDUCTIBLE (Maintenance)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</si>
  <si>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</si>
  <si>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</si>
  <si>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</si>
  <si>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</si>
  <si>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</si>
  <si>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</si>
  <si>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Vericlaim File #</t>
  </si>
  <si>
    <t>Carrier Claim #</t>
  </si>
  <si>
    <t>Status</t>
  </si>
  <si>
    <t>Adjsuter</t>
  </si>
  <si>
    <t>Estimated GROSS LOSS by Insured</t>
  </si>
  <si>
    <t>NET RCV LOSS</t>
  </si>
  <si>
    <t>REVIEWED / VERIFIED Gross Loss by VC</t>
  </si>
  <si>
    <t>Annual Aggregate Deductible Remaining</t>
  </si>
  <si>
    <t>Paid by State Under Aggregate Deductible</t>
  </si>
  <si>
    <t>GS</t>
  </si>
  <si>
    <t>UT Memphis Health Science Bld</t>
  </si>
  <si>
    <t xml:space="preserve">MTSU James Union Bld </t>
  </si>
  <si>
    <t>James Reading / Steve Rop</t>
  </si>
  <si>
    <t>KNO14065810</t>
  </si>
  <si>
    <t>KNO14065920</t>
  </si>
  <si>
    <t>KNO14065980</t>
  </si>
  <si>
    <t>KNO14066440</t>
  </si>
  <si>
    <t>Cumberland Mtn SP</t>
  </si>
  <si>
    <t>MTSU</t>
  </si>
  <si>
    <t xml:space="preserve">UT Memphis </t>
  </si>
  <si>
    <t>Greek Row House #4</t>
  </si>
  <si>
    <t>Science Bld</t>
  </si>
  <si>
    <t>Industrial Arts Bld</t>
  </si>
  <si>
    <t>Boling / CDD Bld</t>
  </si>
  <si>
    <t>Resiential Housing Walker St</t>
  </si>
  <si>
    <t>TN Fire Academy</t>
  </si>
  <si>
    <t>James Reading / Jason Saylors</t>
  </si>
  <si>
    <t>KNO14066830</t>
  </si>
  <si>
    <t>KNO14066840</t>
  </si>
  <si>
    <t>KNO14066850</t>
  </si>
  <si>
    <t>KNO14066860</t>
  </si>
  <si>
    <t>KNO14066620</t>
  </si>
  <si>
    <t>KNO14067250</t>
  </si>
  <si>
    <t>KNO14067270</t>
  </si>
  <si>
    <t>KNO14067700</t>
  </si>
  <si>
    <t>KNO14068010</t>
  </si>
  <si>
    <t>Citizens Plaza</t>
  </si>
  <si>
    <t>Vandalism</t>
  </si>
  <si>
    <t>KNO14068070</t>
  </si>
  <si>
    <t>Less than Deductible</t>
  </si>
  <si>
    <t>Hale Hall</t>
  </si>
  <si>
    <t>UOM</t>
  </si>
  <si>
    <t>Richardson Towers</t>
  </si>
  <si>
    <t>Freeze</t>
  </si>
  <si>
    <t>Hayden Hall</t>
  </si>
  <si>
    <t>Sewage</t>
  </si>
  <si>
    <t>APSU</t>
  </si>
  <si>
    <t xml:space="preserve">Honors Hall </t>
  </si>
  <si>
    <t>Greek Row House #8</t>
  </si>
  <si>
    <t>John Sevier Bld</t>
  </si>
  <si>
    <t>FedEx Institute of Technology</t>
  </si>
  <si>
    <t>Military</t>
  </si>
  <si>
    <t>Nashville Armory</t>
  </si>
  <si>
    <t>Jones Hall</t>
  </si>
  <si>
    <t>JARTU Bld</t>
  </si>
  <si>
    <t>Ford Complex Community CTR</t>
  </si>
  <si>
    <t>James Reading / Ted Keisler</t>
  </si>
  <si>
    <t>Walter State CC  Morristown</t>
  </si>
  <si>
    <t>Power Surge</t>
  </si>
  <si>
    <t>Old Stone Park Mgr Home</t>
  </si>
  <si>
    <t>Henry Horton SP</t>
  </si>
  <si>
    <t xml:space="preserve">E&amp;C </t>
  </si>
  <si>
    <t>Radnor Lake SP</t>
  </si>
  <si>
    <t>Paris Landing SP</t>
  </si>
  <si>
    <t>State Museum</t>
  </si>
  <si>
    <t>Campbell County PD Office</t>
  </si>
  <si>
    <t xml:space="preserve">Contractor caused Loss.  </t>
  </si>
  <si>
    <t>Not a Covered Loss</t>
  </si>
  <si>
    <t>TTU Basketball Bld</t>
  </si>
  <si>
    <t>Clyde York 4-H Center</t>
  </si>
  <si>
    <t>KNO15070010</t>
  </si>
  <si>
    <t>KNO15070030</t>
  </si>
  <si>
    <t>KNO15070020</t>
  </si>
  <si>
    <t>KNO15069470</t>
  </si>
  <si>
    <t>KNO15069460</t>
  </si>
  <si>
    <t>KNO15069450</t>
  </si>
  <si>
    <t>KNO15068400</t>
  </si>
  <si>
    <t>KNO15068420</t>
  </si>
  <si>
    <t>KNO15068610</t>
  </si>
  <si>
    <t>KNO15068410</t>
  </si>
  <si>
    <t>KNO15068430</t>
  </si>
  <si>
    <t>KNO15068620</t>
  </si>
  <si>
    <t>KNO15068540</t>
  </si>
  <si>
    <t>KNO15068530</t>
  </si>
  <si>
    <t>UTK/HPER Building</t>
  </si>
  <si>
    <t>Adjuster</t>
  </si>
  <si>
    <t>Ken Abernathy/Steve Rop</t>
  </si>
  <si>
    <t>Ken Abernathy/Brad Staples</t>
  </si>
  <si>
    <t>NAS15160060</t>
  </si>
  <si>
    <t>NAS15160250</t>
  </si>
  <si>
    <t>NAS15160320</t>
  </si>
  <si>
    <t>Alvin York/English Building</t>
  </si>
  <si>
    <t>Student/Family Apts/4237 B Ellington</t>
  </si>
  <si>
    <t>Snow/Ice/Water</t>
  </si>
  <si>
    <t>2/16/2015 (under review)</t>
  </si>
  <si>
    <t>Loss Total from Claims 7/1/14 - 2/28/15</t>
  </si>
  <si>
    <t>** TOTALS ON THIS PAGE INCLUDE ALL 2014-2015 TERM LOSS ESTIMATES</t>
  </si>
  <si>
    <t>Education</t>
  </si>
  <si>
    <t>Memphis State Univ</t>
  </si>
  <si>
    <t>3/1/15 - 6/30/2015 bordereaux / loss run</t>
  </si>
  <si>
    <t>Ford Residential Complex</t>
  </si>
  <si>
    <t>Ken Abernathy</t>
  </si>
  <si>
    <t>NAS15160580</t>
  </si>
  <si>
    <t>NAS15160590</t>
  </si>
  <si>
    <t>UT/Ag Campus</t>
  </si>
  <si>
    <t>2/21/2015 (CAT 68)</t>
  </si>
  <si>
    <t>Closed</t>
  </si>
  <si>
    <t>UTK/University Farms</t>
  </si>
  <si>
    <t>NAS15161340</t>
  </si>
  <si>
    <t>Ken Abernathy/Ted Kiesler</t>
  </si>
  <si>
    <t>New Visions</t>
  </si>
  <si>
    <t>NAS15161450</t>
  </si>
  <si>
    <t>TN School for the Deaf</t>
  </si>
  <si>
    <t>NAS15161510</t>
  </si>
  <si>
    <t>TSU Ford Complex #3004</t>
  </si>
  <si>
    <t>TSU / ford Complex 2856</t>
  </si>
  <si>
    <t xml:space="preserve">TPS / Harrison </t>
  </si>
  <si>
    <t>Kimbrough Bld</t>
  </si>
  <si>
    <t>CLOSED</t>
  </si>
  <si>
    <t>Ford Complex #2838</t>
  </si>
  <si>
    <t>KNO15070700</t>
  </si>
  <si>
    <t>Deberry Special Needs Facility</t>
  </si>
  <si>
    <t>DOEC</t>
  </si>
  <si>
    <t>Edgar Evins State Park</t>
  </si>
  <si>
    <t>NAS15161780</t>
  </si>
  <si>
    <t>NAS15162160</t>
  </si>
  <si>
    <t>Memphis/GEB Building</t>
  </si>
  <si>
    <t>NAS15162630</t>
  </si>
  <si>
    <t>Ellington Ag Ceter - Ed Jones Auditorium</t>
  </si>
  <si>
    <t>Dept of Ag</t>
  </si>
  <si>
    <t>NAS15162650</t>
  </si>
  <si>
    <t>NAS15162740</t>
  </si>
  <si>
    <t>Ken Abernathy/Jason Saylors</t>
  </si>
  <si>
    <t>Henry Horton State Park</t>
  </si>
  <si>
    <t>Governor's Mansion</t>
  </si>
  <si>
    <t xml:space="preserve">Lightning </t>
  </si>
  <si>
    <t>NAS15162450</t>
  </si>
  <si>
    <t>Ken Abernathy/Todd Sullivan</t>
  </si>
  <si>
    <t>Safety</t>
  </si>
  <si>
    <t>Radio Towers</t>
  </si>
  <si>
    <t>Ice/Snow</t>
  </si>
  <si>
    <t>NAS15162890</t>
  </si>
  <si>
    <t xml:space="preserve"> PROPERTY LOSSES - STATE OF TENNESSEE ($25,000 PER OCC DEDUCTIBLE)</t>
  </si>
  <si>
    <t>Greek Row House # 2</t>
  </si>
  <si>
    <t>NAS15163120</t>
  </si>
  <si>
    <t>James K. Polk Office Building</t>
  </si>
  <si>
    <t>NAS15163230</t>
  </si>
  <si>
    <t>Wind, Ice, &amp; Freeze</t>
  </si>
  <si>
    <t>Wind, Ice,  &amp; Freeze</t>
  </si>
  <si>
    <t>TTU Campus wide</t>
  </si>
  <si>
    <t>KNO15068630</t>
  </si>
  <si>
    <t>Insured withdrew claim.</t>
  </si>
  <si>
    <t>KNO15069050</t>
  </si>
  <si>
    <t>Insured location withdrew claim</t>
  </si>
  <si>
    <t>NO Damages to Contents</t>
  </si>
  <si>
    <t>Not a Covered Loss--Normal Wear and Tear issue</t>
  </si>
  <si>
    <t>Woodland Hills</t>
  </si>
  <si>
    <t>TN School for the Blind</t>
  </si>
  <si>
    <t>Hole</t>
  </si>
  <si>
    <t>NAS15164810</t>
  </si>
  <si>
    <t>Ken Abernathy / Brad Staples</t>
  </si>
  <si>
    <t>Insured withdrew claim</t>
  </si>
  <si>
    <t>ETSU</t>
  </si>
  <si>
    <t>Jonathan Kent / Ken Abernathy</t>
  </si>
  <si>
    <t>2015 bordereaux / loss run</t>
  </si>
  <si>
    <t>Date:  5/10/17</t>
  </si>
  <si>
    <t>ACV PAYMENT MADE UNDER AGGREGATE - UNDER REVIEW EQUALS RC HOLDBACK NOT CLAIMED</t>
  </si>
  <si>
    <t>Date: 5/10/17</t>
  </si>
  <si>
    <t>***POLICY YEAR CLOSED - DID NOT BREACH $10M AGGREGATE DEDUCTIBLE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</si>
</sst>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</numFmts>
  <fonts count="7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56"/>
      <name val="Arial Black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0"/>
      <name val="arial"/>
      <family val="2"/>
    </font>
    <font>
      <sz val="11"/>
      <color indexed="10"/>
      <name val="Arial Narrow"/>
      <family val="2"/>
    </font>
    <font>
      <b/>
      <sz val="11"/>
      <color indexed="10"/>
      <name val="Arial Black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2060"/>
      <name val="Arial Black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b/>
      <sz val="11"/>
      <color rgb="FFFF0000"/>
      <name val="Arial Black"/>
      <family val="2"/>
    </font>
    <font>
      <b/>
      <sz val="12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Alignment="1" quotePrefix="1">
      <alignment/>
    </xf>
    <xf numFmtId="0" fontId="2" fillId="0" borderId="0" xfId="0" applyFont="1" applyAlignment="1">
      <alignment wrapText="1"/>
    </xf>
    <xf numFmtId="44" fontId="0" fillId="0" borderId="0" xfId="44" applyFont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33" borderId="0" xfId="0" applyFont="1" applyFill="1" applyAlignment="1">
      <alignment/>
    </xf>
    <xf numFmtId="7" fontId="5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4" borderId="0" xfId="0" applyFont="1" applyFill="1" applyAlignment="1">
      <alignment/>
    </xf>
    <xf numFmtId="14" fontId="3" fillId="34" borderId="0" xfId="0" applyNumberFormat="1" applyFont="1" applyFill="1" applyAlignment="1">
      <alignment/>
    </xf>
    <xf numFmtId="7" fontId="3" fillId="34" borderId="0" xfId="0" applyNumberFormat="1" applyFont="1" applyFill="1" applyAlignment="1">
      <alignment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7" fontId="6" fillId="0" borderId="0" xfId="0" applyNumberFormat="1" applyFont="1" applyAlignment="1">
      <alignment horizontal="center" wrapText="1"/>
    </xf>
    <xf numFmtId="7" fontId="6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44" fontId="7" fillId="0" borderId="0" xfId="44" applyFont="1" applyFill="1" applyAlignment="1">
      <alignment/>
    </xf>
    <xf numFmtId="44" fontId="62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44" fontId="7" fillId="0" borderId="0" xfId="44" applyFont="1" applyAlignment="1">
      <alignment/>
    </xf>
    <xf numFmtId="44" fontId="62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7" fontId="7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0" fontId="6" fillId="0" borderId="0" xfId="0" applyFont="1" applyAlignment="1">
      <alignment wrapText="1"/>
    </xf>
    <xf numFmtId="7" fontId="6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11" fillId="33" borderId="0" xfId="0" applyNumberFormat="1" applyFont="1" applyFill="1" applyAlignment="1">
      <alignment/>
    </xf>
    <xf numFmtId="7" fontId="11" fillId="33" borderId="0" xfId="0" applyNumberFormat="1" applyFont="1" applyFill="1" applyAlignment="1">
      <alignment/>
    </xf>
    <xf numFmtId="7" fontId="10" fillId="33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7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7" fontId="7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1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4" fontId="6" fillId="33" borderId="0" xfId="44" applyFont="1" applyFill="1" applyBorder="1" applyAlignment="1">
      <alignment/>
    </xf>
    <xf numFmtId="7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4" fontId="64" fillId="0" borderId="0" xfId="44" applyFont="1" applyAlignment="1">
      <alignment/>
    </xf>
    <xf numFmtId="44" fontId="65" fillId="0" borderId="0" xfId="44" applyFont="1" applyAlignment="1">
      <alignment/>
    </xf>
    <xf numFmtId="14" fontId="0" fillId="0" borderId="0" xfId="0" applyNumberFormat="1" applyAlignment="1">
      <alignment horizontal="center"/>
    </xf>
    <xf numFmtId="44" fontId="3" fillId="0" borderId="0" xfId="44" applyFont="1" applyAlignment="1">
      <alignment/>
    </xf>
    <xf numFmtId="44" fontId="66" fillId="0" borderId="10" xfId="44" applyFont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14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7" fontId="6" fillId="33" borderId="11" xfId="0" applyNumberFormat="1" applyFont="1" applyFill="1" applyBorder="1" applyAlignment="1">
      <alignment horizontal="center" wrapText="1"/>
    </xf>
    <xf numFmtId="7" fontId="1" fillId="33" borderId="11" xfId="0" applyNumberFormat="1" applyFont="1" applyFill="1" applyBorder="1" applyAlignment="1">
      <alignment horizontal="center" wrapText="1"/>
    </xf>
    <xf numFmtId="44" fontId="6" fillId="0" borderId="0" xfId="44" applyFont="1" applyFill="1" applyAlignment="1">
      <alignment/>
    </xf>
    <xf numFmtId="14" fontId="6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0" fontId="7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4" fontId="3" fillId="0" borderId="0" xfId="44" applyFont="1" applyFill="1" applyAlignment="1">
      <alignment/>
    </xf>
    <xf numFmtId="44" fontId="67" fillId="0" borderId="0" xfId="0" applyNumberFormat="1" applyFont="1" applyFill="1" applyAlignment="1">
      <alignment/>
    </xf>
    <xf numFmtId="44" fontId="3" fillId="35" borderId="0" xfId="44" applyFont="1" applyFill="1" applyAlignment="1">
      <alignment/>
    </xf>
    <xf numFmtId="14" fontId="3" fillId="35" borderId="0" xfId="0" applyNumberFormat="1" applyFont="1" applyFill="1" applyAlignment="1">
      <alignment/>
    </xf>
    <xf numFmtId="0" fontId="68" fillId="0" borderId="0" xfId="0" applyFont="1" applyAlignment="1">
      <alignment horizontal="center" vertical="center"/>
    </xf>
    <xf numFmtId="44" fontId="67" fillId="0" borderId="0" xfId="0" applyNumberFormat="1" applyFont="1" applyAlignment="1">
      <alignment/>
    </xf>
    <xf numFmtId="0" fontId="68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/>
    </xf>
    <xf numFmtId="0" fontId="68" fillId="0" borderId="0" xfId="0" applyFont="1" applyFill="1" applyAlignment="1">
      <alignment horizontal="center"/>
    </xf>
    <xf numFmtId="14" fontId="2" fillId="0" borderId="0" xfId="0" applyNumberFormat="1" applyFont="1" applyAlignment="1">
      <alignment/>
    </xf>
    <xf numFmtId="44" fontId="2" fillId="0" borderId="0" xfId="44" applyFont="1" applyAlignment="1">
      <alignment/>
    </xf>
    <xf numFmtId="7" fontId="3" fillId="0" borderId="0" xfId="0" applyNumberFormat="1" applyFont="1" applyFill="1" applyAlignment="1">
      <alignment/>
    </xf>
    <xf numFmtId="0" fontId="3" fillId="22" borderId="0" xfId="0" applyFont="1" applyFill="1" applyAlignment="1">
      <alignment/>
    </xf>
    <xf numFmtId="14" fontId="3" fillId="22" borderId="0" xfId="0" applyNumberFormat="1" applyFont="1" applyFill="1" applyAlignment="1">
      <alignment/>
    </xf>
    <xf numFmtId="0" fontId="2" fillId="22" borderId="0" xfId="0" applyFont="1" applyFill="1" applyAlignment="1">
      <alignment horizontal="left"/>
    </xf>
    <xf numFmtId="44" fontId="3" fillId="22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7" fillId="0" borderId="0" xfId="0" applyNumberFormat="1" applyFont="1" applyAlignment="1">
      <alignment horizontal="center"/>
    </xf>
    <xf numFmtId="44" fontId="3" fillId="0" borderId="0" xfId="0" applyNumberFormat="1" applyFont="1" applyAlignment="1">
      <alignment/>
    </xf>
    <xf numFmtId="44" fontId="6" fillId="33" borderId="11" xfId="0" applyNumberFormat="1" applyFont="1" applyFill="1" applyBorder="1" applyAlignment="1">
      <alignment horizontal="center" wrapText="1"/>
    </xf>
    <xf numFmtId="44" fontId="3" fillId="34" borderId="0" xfId="0" applyNumberFormat="1" applyFont="1" applyFill="1" applyAlignment="1">
      <alignment/>
    </xf>
    <xf numFmtId="44" fontId="3" fillId="22" borderId="0" xfId="44" applyNumberFormat="1" applyFont="1" applyFill="1" applyAlignment="1">
      <alignment/>
    </xf>
    <xf numFmtId="44" fontId="3" fillId="0" borderId="0" xfId="44" applyNumberFormat="1" applyFont="1" applyFill="1" applyAlignment="1">
      <alignment/>
    </xf>
    <xf numFmtId="44" fontId="69" fillId="0" borderId="0" xfId="44" applyNumberFormat="1" applyFont="1" applyFill="1" applyAlignment="1">
      <alignment horizontal="right"/>
    </xf>
    <xf numFmtId="44" fontId="3" fillId="0" borderId="0" xfId="44" applyNumberFormat="1" applyFont="1" applyAlignment="1">
      <alignment/>
    </xf>
    <xf numFmtId="44" fontId="69" fillId="0" borderId="0" xfId="44" applyNumberFormat="1" applyFont="1" applyAlignment="1">
      <alignment horizontal="right"/>
    </xf>
    <xf numFmtId="44" fontId="69" fillId="0" borderId="0" xfId="44" applyNumberFormat="1" applyFont="1" applyAlignment="1">
      <alignment/>
    </xf>
    <xf numFmtId="44" fontId="69" fillId="0" borderId="0" xfId="44" applyNumberFormat="1" applyFont="1" applyFill="1" applyAlignment="1">
      <alignment/>
    </xf>
    <xf numFmtId="44" fontId="2" fillId="0" borderId="0" xfId="44" applyNumberFormat="1" applyFont="1" applyAlignment="1">
      <alignment/>
    </xf>
    <xf numFmtId="44" fontId="67" fillId="0" borderId="0" xfId="44" applyNumberFormat="1" applyFont="1" applyAlignment="1">
      <alignment/>
    </xf>
    <xf numFmtId="44" fontId="6" fillId="0" borderId="0" xfId="44" applyNumberFormat="1" applyFont="1" applyAlignment="1">
      <alignment/>
    </xf>
    <xf numFmtId="44" fontId="9" fillId="33" borderId="0" xfId="0" applyNumberFormat="1" applyFont="1" applyFill="1" applyAlignment="1">
      <alignment/>
    </xf>
    <xf numFmtId="44" fontId="6" fillId="33" borderId="0" xfId="44" applyNumberFormat="1" applyFont="1" applyFill="1" applyAlignment="1">
      <alignment/>
    </xf>
    <xf numFmtId="44" fontId="7" fillId="0" borderId="0" xfId="44" applyNumberFormat="1" applyFont="1" applyFill="1" applyAlignment="1">
      <alignment/>
    </xf>
    <xf numFmtId="44" fontId="70" fillId="0" borderId="0" xfId="44" applyNumberFormat="1" applyFont="1" applyFill="1" applyAlignment="1">
      <alignment/>
    </xf>
    <xf numFmtId="44" fontId="0" fillId="0" borderId="0" xfId="0" applyNumberFormat="1" applyAlignment="1">
      <alignment/>
    </xf>
    <xf numFmtId="44" fontId="69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5" fillId="33" borderId="0" xfId="0" applyNumberFormat="1" applyFont="1" applyFill="1" applyAlignment="1">
      <alignment/>
    </xf>
    <xf numFmtId="7" fontId="5" fillId="33" borderId="0" xfId="0" applyNumberFormat="1" applyFont="1" applyFill="1" applyAlignment="1">
      <alignment/>
    </xf>
    <xf numFmtId="7" fontId="4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14" fontId="3" fillId="34" borderId="0" xfId="0" applyNumberFormat="1" applyFont="1" applyFill="1" applyAlignment="1">
      <alignment/>
    </xf>
    <xf numFmtId="7" fontId="3" fillId="34" borderId="0" xfId="0" applyNumberFormat="1" applyFont="1" applyFill="1" applyAlignment="1">
      <alignment/>
    </xf>
    <xf numFmtId="44" fontId="62" fillId="0" borderId="0" xfId="0" applyNumberFormat="1" applyFont="1" applyFill="1" applyAlignment="1">
      <alignment/>
    </xf>
    <xf numFmtId="169" fontId="7" fillId="0" borderId="0" xfId="0" applyNumberFormat="1" applyFont="1" applyAlignment="1">
      <alignment horizontal="center"/>
    </xf>
    <xf numFmtId="44" fontId="62" fillId="0" borderId="0" xfId="0" applyNumberFormat="1" applyFont="1" applyAlignment="1">
      <alignment/>
    </xf>
    <xf numFmtId="0" fontId="63" fillId="0" borderId="0" xfId="0" applyFont="1" applyAlignment="1">
      <alignment horizontal="center" vertical="center"/>
    </xf>
    <xf numFmtId="1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7" fontId="9" fillId="33" borderId="0" xfId="0" applyNumberFormat="1" applyFont="1" applyFill="1" applyAlignment="1">
      <alignment/>
    </xf>
    <xf numFmtId="7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172" fontId="7" fillId="0" borderId="0" xfId="0" applyNumberFormat="1" applyFont="1" applyFill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14" fontId="6" fillId="33" borderId="11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 wrapText="1"/>
    </xf>
    <xf numFmtId="7" fontId="6" fillId="33" borderId="11" xfId="0" applyNumberFormat="1" applyFont="1" applyFill="1" applyBorder="1" applyAlignment="1">
      <alignment horizontal="center" wrapText="1"/>
    </xf>
    <xf numFmtId="7" fontId="1" fillId="33" borderId="11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 horizontal="center" vertical="center"/>
    </xf>
    <xf numFmtId="44" fontId="3" fillId="0" borderId="0" xfId="0" applyNumberFormat="1" applyFont="1" applyFill="1" applyAlignment="1">
      <alignment/>
    </xf>
    <xf numFmtId="44" fontId="66" fillId="0" borderId="0" xfId="44" applyFont="1" applyFill="1" applyBorder="1" applyAlignment="1">
      <alignment/>
    </xf>
    <xf numFmtId="44" fontId="3" fillId="0" borderId="0" xfId="44" applyNumberFormat="1" applyFont="1" applyAlignment="1">
      <alignment/>
    </xf>
    <xf numFmtId="44" fontId="67" fillId="0" borderId="0" xfId="44" applyFont="1" applyAlignment="1">
      <alignment/>
    </xf>
    <xf numFmtId="44" fontId="3" fillId="35" borderId="0" xfId="0" applyNumberFormat="1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44" fontId="69" fillId="0" borderId="0" xfId="44" applyFont="1" applyFill="1" applyAlignment="1">
      <alignment/>
    </xf>
    <xf numFmtId="44" fontId="6" fillId="35" borderId="0" xfId="44" applyFont="1" applyFill="1" applyAlignment="1">
      <alignment/>
    </xf>
    <xf numFmtId="14" fontId="6" fillId="35" borderId="0" xfId="0" applyNumberFormat="1" applyFont="1" applyFill="1" applyAlignment="1">
      <alignment/>
    </xf>
    <xf numFmtId="44" fontId="62" fillId="16" borderId="0" xfId="0" applyNumberFormat="1" applyFont="1" applyFill="1" applyAlignment="1">
      <alignment/>
    </xf>
    <xf numFmtId="44" fontId="70" fillId="0" borderId="0" xfId="44" applyFont="1" applyFill="1" applyAlignment="1">
      <alignment/>
    </xf>
    <xf numFmtId="0" fontId="6" fillId="0" borderId="0" xfId="0" applyFont="1" applyFill="1" applyAlignment="1">
      <alignment horizontal="center" wrapText="1"/>
    </xf>
    <xf numFmtId="1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4" fontId="10" fillId="0" borderId="0" xfId="44" applyFont="1" applyAlignment="1">
      <alignment/>
    </xf>
    <xf numFmtId="44" fontId="6" fillId="33" borderId="0" xfId="44" applyFont="1" applyFill="1" applyAlignment="1">
      <alignment/>
    </xf>
    <xf numFmtId="0" fontId="0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justify" wrapText="1"/>
    </xf>
    <xf numFmtId="44" fontId="69" fillId="22" borderId="0" xfId="0" applyNumberFormat="1" applyFont="1" applyFill="1" applyAlignment="1">
      <alignment/>
    </xf>
    <xf numFmtId="44" fontId="71" fillId="22" borderId="0" xfId="44" applyFont="1" applyFill="1" applyBorder="1" applyAlignment="1">
      <alignment/>
    </xf>
    <xf numFmtId="7" fontId="4" fillId="33" borderId="0" xfId="0" applyNumberFormat="1" applyFont="1" applyFill="1" applyAlignment="1">
      <alignment horizontal="left"/>
    </xf>
    <xf numFmtId="44" fontId="67" fillId="3" borderId="0" xfId="0" applyNumberFormat="1" applyFont="1" applyFill="1" applyAlignment="1">
      <alignment/>
    </xf>
    <xf numFmtId="164" fontId="7" fillId="0" borderId="0" xfId="0" applyNumberFormat="1" applyFont="1" applyFill="1" applyAlignment="1">
      <alignment horizontal="center"/>
    </xf>
    <xf numFmtId="44" fontId="7" fillId="35" borderId="0" xfId="44" applyFont="1" applyFill="1" applyAlignment="1">
      <alignment/>
    </xf>
    <xf numFmtId="14" fontId="7" fillId="35" borderId="0" xfId="0" applyNumberFormat="1" applyFont="1" applyFill="1" applyAlignment="1">
      <alignment/>
    </xf>
    <xf numFmtId="44" fontId="72" fillId="0" borderId="0" xfId="44" applyFont="1" applyAlignment="1">
      <alignment/>
    </xf>
    <xf numFmtId="44" fontId="69" fillId="0" borderId="0" xfId="0" applyNumberFormat="1" applyFont="1" applyFill="1" applyAlignment="1">
      <alignment/>
    </xf>
    <xf numFmtId="44" fontId="3" fillId="12" borderId="0" xfId="0" applyNumberFormat="1" applyFont="1" applyFill="1" applyAlignment="1">
      <alignment/>
    </xf>
    <xf numFmtId="14" fontId="3" fillId="12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44" fontId="6" fillId="36" borderId="0" xfId="44" applyFont="1" applyFill="1" applyAlignment="1">
      <alignment/>
    </xf>
    <xf numFmtId="14" fontId="6" fillId="36" borderId="0" xfId="0" applyNumberFormat="1" applyFont="1" applyFill="1" applyAlignment="1">
      <alignment/>
    </xf>
    <xf numFmtId="0" fontId="3" fillId="0" borderId="0" xfId="0" applyNumberFormat="1" applyFont="1" applyFill="1" applyAlignment="1" quotePrefix="1">
      <alignment wrapText="1"/>
    </xf>
    <xf numFmtId="14" fontId="3" fillId="0" borderId="0" xfId="0" applyNumberFormat="1" applyFont="1" applyFill="1" applyAlignment="1">
      <alignment horizontal="center" vertical="top" wrapText="1"/>
    </xf>
    <xf numFmtId="14" fontId="3" fillId="0" borderId="0" xfId="44" applyNumberFormat="1" applyFont="1" applyFill="1" applyAlignment="1">
      <alignment/>
    </xf>
    <xf numFmtId="0" fontId="2" fillId="36" borderId="0" xfId="0" applyFont="1" applyFill="1" applyAlignment="1">
      <alignment horizontal="left"/>
    </xf>
    <xf numFmtId="0" fontId="2" fillId="36" borderId="0" xfId="0" applyFont="1" applyFill="1" applyAlignment="1">
      <alignment/>
    </xf>
    <xf numFmtId="0" fontId="6" fillId="36" borderId="0" xfId="0" applyFont="1" applyFill="1" applyAlignment="1">
      <alignment/>
    </xf>
    <xf numFmtId="44" fontId="6" fillId="36" borderId="0" xfId="44" applyNumberFormat="1" applyFont="1" applyFill="1" applyAlignment="1">
      <alignment/>
    </xf>
    <xf numFmtId="44" fontId="0" fillId="36" borderId="0" xfId="0" applyNumberFormat="1" applyFont="1" applyFill="1" applyAlignment="1">
      <alignment/>
    </xf>
    <xf numFmtId="0" fontId="3" fillId="36" borderId="0" xfId="0" applyFont="1" applyFill="1" applyAlignment="1">
      <alignment horizontal="left" wrapText="1"/>
    </xf>
    <xf numFmtId="0" fontId="3" fillId="36" borderId="0" xfId="0" applyFont="1" applyFill="1" applyAlignment="1">
      <alignment wrapText="1"/>
    </xf>
    <xf numFmtId="172" fontId="7" fillId="36" borderId="0" xfId="0" applyNumberFormat="1" applyFont="1" applyFill="1" applyAlignment="1">
      <alignment horizontal="center"/>
    </xf>
    <xf numFmtId="0" fontId="7" fillId="36" borderId="0" xfId="0" applyFont="1" applyFill="1" applyAlignment="1">
      <alignment horizontal="center" wrapText="1"/>
    </xf>
    <xf numFmtId="44" fontId="7" fillId="36" borderId="0" xfId="44" applyFont="1" applyFill="1" applyAlignment="1">
      <alignment/>
    </xf>
    <xf numFmtId="44" fontId="70" fillId="36" borderId="0" xfId="44" applyFont="1" applyFill="1" applyAlignment="1">
      <alignment/>
    </xf>
    <xf numFmtId="0" fontId="63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center"/>
    </xf>
    <xf numFmtId="0" fontId="7" fillId="36" borderId="0" xfId="0" applyFont="1" applyFill="1" applyAlignment="1">
      <alignment wrapText="1"/>
    </xf>
    <xf numFmtId="0" fontId="3" fillId="23" borderId="0" xfId="0" applyFont="1" applyFill="1" applyAlignment="1">
      <alignment horizontal="left" wrapText="1"/>
    </xf>
    <xf numFmtId="0" fontId="3" fillId="23" borderId="0" xfId="0" applyFont="1" applyFill="1" applyAlignment="1">
      <alignment wrapText="1"/>
    </xf>
    <xf numFmtId="172" fontId="7" fillId="23" borderId="0" xfId="0" applyNumberFormat="1" applyFont="1" applyFill="1" applyAlignment="1">
      <alignment horizontal="center"/>
    </xf>
    <xf numFmtId="0" fontId="7" fillId="23" borderId="0" xfId="0" applyFont="1" applyFill="1" applyAlignment="1">
      <alignment horizontal="center" wrapText="1"/>
    </xf>
    <xf numFmtId="44" fontId="7" fillId="23" borderId="0" xfId="44" applyFont="1" applyFill="1" applyAlignment="1">
      <alignment/>
    </xf>
    <xf numFmtId="44" fontId="70" fillId="23" borderId="0" xfId="44" applyFont="1" applyFill="1" applyAlignment="1">
      <alignment/>
    </xf>
    <xf numFmtId="0" fontId="63" fillId="23" borderId="0" xfId="0" applyFont="1" applyFill="1" applyAlignment="1">
      <alignment horizontal="center" vertical="center"/>
    </xf>
    <xf numFmtId="0" fontId="7" fillId="23" borderId="0" xfId="0" applyFont="1" applyFill="1" applyAlignment="1">
      <alignment/>
    </xf>
    <xf numFmtId="0" fontId="7" fillId="23" borderId="0" xfId="0" applyFont="1" applyFill="1" applyAlignment="1">
      <alignment horizontal="center"/>
    </xf>
    <xf numFmtId="0" fontId="7" fillId="2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44" fontId="6" fillId="0" borderId="0" xfId="44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33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14" fontId="6" fillId="37" borderId="0" xfId="0" applyNumberFormat="1" applyFont="1" applyFill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tabSelected="1" zoomScale="80" zoomScaleNormal="80" zoomScaleSheetLayoutView="100" zoomScalePageLayoutView="0" workbookViewId="0" topLeftCell="A1">
      <selection activeCell="M26" sqref="M26"/>
    </sheetView>
  </sheetViews>
  <sheetFormatPr defaultColWidth="9.140625" defaultRowHeight="12.75"/>
  <cols>
    <col min="1" max="1" width="13.57421875" style="0" customWidth="1"/>
    <col min="2" max="2" width="19.57421875" style="0" customWidth="1"/>
    <col min="3" max="3" width="12.421875" style="0" customWidth="1"/>
    <col min="4" max="4" width="12.140625" style="2" customWidth="1"/>
    <col min="5" max="5" width="20.00390625" style="0" customWidth="1"/>
    <col min="6" max="6" width="20.28125" style="0" customWidth="1"/>
    <col min="7" max="7" width="17.421875" style="0" customWidth="1"/>
    <col min="8" max="8" width="19.421875" style="3" customWidth="1"/>
    <col min="9" max="9" width="17.140625" style="3" customWidth="1"/>
    <col min="10" max="10" width="23.28125" style="3" customWidth="1"/>
    <col min="11" max="11" width="17.140625" style="0" customWidth="1"/>
    <col min="12" max="12" width="10.28125" style="3" customWidth="1"/>
    <col min="13" max="13" width="15.421875" style="0" customWidth="1"/>
    <col min="14" max="14" width="9.28125" style="3" customWidth="1"/>
    <col min="15" max="15" width="18.7109375" style="0" customWidth="1"/>
    <col min="16" max="16" width="15.421875" style="0" customWidth="1"/>
    <col min="17" max="17" width="10.8515625" style="0" customWidth="1"/>
    <col min="18" max="18" width="19.421875" style="0" customWidth="1"/>
    <col min="19" max="19" width="17.421875" style="0" customWidth="1"/>
    <col min="20" max="20" width="3.00390625" style="0" customWidth="1"/>
    <col min="21" max="21" width="24.140625" style="0" customWidth="1"/>
  </cols>
  <sheetData>
    <row r="1" spans="1:18" s="19" customFormat="1" ht="21" customHeight="1">
      <c r="A1" s="130" t="s">
        <v>18</v>
      </c>
      <c r="B1" s="131"/>
      <c r="C1" s="131"/>
      <c r="D1" s="132"/>
      <c r="E1" s="131"/>
      <c r="F1" s="131"/>
      <c r="G1" s="131"/>
      <c r="H1" s="133"/>
      <c r="I1" s="134" t="s">
        <v>241</v>
      </c>
      <c r="J1" s="134"/>
      <c r="K1" s="131"/>
      <c r="L1" s="134" t="s">
        <v>15</v>
      </c>
      <c r="M1" s="131"/>
      <c r="N1" s="133"/>
      <c r="O1" s="131"/>
      <c r="P1" s="131"/>
      <c r="Q1" s="131"/>
      <c r="R1" s="131"/>
    </row>
    <row r="2" spans="1:22" ht="14.25" thickBot="1">
      <c r="A2" s="5"/>
      <c r="B2" s="5"/>
      <c r="C2" s="5"/>
      <c r="D2" s="6"/>
      <c r="E2" s="5"/>
      <c r="F2" s="5"/>
      <c r="G2" s="5"/>
      <c r="H2" s="7"/>
      <c r="I2" s="7"/>
      <c r="J2" s="7"/>
      <c r="K2" s="5"/>
      <c r="L2" s="7"/>
      <c r="M2" s="5"/>
      <c r="N2" s="7"/>
      <c r="O2" s="5"/>
      <c r="P2" s="5"/>
      <c r="Q2" s="5"/>
      <c r="R2" s="5"/>
      <c r="S2" s="5"/>
      <c r="T2" s="5"/>
      <c r="U2" s="5"/>
      <c r="V2" s="5"/>
    </row>
    <row r="3" spans="1:21" s="1" customFormat="1" ht="82.5" customHeight="1" thickBot="1">
      <c r="A3" s="150" t="s">
        <v>71</v>
      </c>
      <c r="B3" s="150" t="s">
        <v>72</v>
      </c>
      <c r="C3" s="151" t="s">
        <v>73</v>
      </c>
      <c r="D3" s="152" t="s">
        <v>74</v>
      </c>
      <c r="E3" s="153" t="s">
        <v>81</v>
      </c>
      <c r="F3" s="153" t="s">
        <v>69</v>
      </c>
      <c r="G3" s="153" t="s">
        <v>83</v>
      </c>
      <c r="H3" s="153" t="s">
        <v>70</v>
      </c>
      <c r="I3" s="153" t="s">
        <v>82</v>
      </c>
      <c r="J3" s="152" t="s">
        <v>84</v>
      </c>
      <c r="K3" s="153" t="s">
        <v>85</v>
      </c>
      <c r="L3" s="152" t="s">
        <v>75</v>
      </c>
      <c r="M3" s="154" t="s">
        <v>76</v>
      </c>
      <c r="N3" s="152" t="s">
        <v>75</v>
      </c>
      <c r="O3" s="152" t="s">
        <v>78</v>
      </c>
      <c r="P3" s="152" t="s">
        <v>77</v>
      </c>
      <c r="Q3" s="152" t="s">
        <v>79</v>
      </c>
      <c r="R3" s="152" t="s">
        <v>80</v>
      </c>
      <c r="S3" s="4"/>
      <c r="T3" s="4"/>
      <c r="U3" s="4"/>
    </row>
    <row r="4" spans="1:21" ht="18.75" customHeight="1" thickBot="1">
      <c r="A4" s="135"/>
      <c r="B4" s="135"/>
      <c r="C4" s="136"/>
      <c r="D4" s="135"/>
      <c r="E4" s="137"/>
      <c r="F4" s="137"/>
      <c r="G4" s="137"/>
      <c r="H4" s="137"/>
      <c r="I4" s="137"/>
      <c r="J4" s="73">
        <v>10000000</v>
      </c>
      <c r="K4" s="137"/>
      <c r="L4" s="136"/>
      <c r="M4" s="137"/>
      <c r="N4" s="135"/>
      <c r="O4" s="135"/>
      <c r="P4" s="135"/>
      <c r="Q4" s="135"/>
      <c r="R4" s="135"/>
      <c r="S4" s="5"/>
      <c r="T4" s="5"/>
      <c r="U4" s="5"/>
    </row>
    <row r="5" spans="1:21" s="13" customFormat="1" ht="18.75" customHeight="1">
      <c r="A5" s="8"/>
      <c r="B5" s="8"/>
      <c r="C5" s="97"/>
      <c r="D5" s="8"/>
      <c r="E5" s="101"/>
      <c r="F5" s="101"/>
      <c r="G5" s="101"/>
      <c r="H5" s="101"/>
      <c r="I5" s="101"/>
      <c r="J5" s="157"/>
      <c r="K5" s="101"/>
      <c r="L5" s="97"/>
      <c r="M5" s="101"/>
      <c r="N5" s="8"/>
      <c r="O5" s="8"/>
      <c r="P5" s="8"/>
      <c r="Q5" s="8"/>
      <c r="R5" s="8"/>
      <c r="S5" s="8"/>
      <c r="T5" s="8"/>
      <c r="U5" s="8"/>
    </row>
    <row r="6" spans="1:21" ht="33" customHeight="1">
      <c r="A6" s="148" t="s">
        <v>22</v>
      </c>
      <c r="B6" s="12" t="s">
        <v>88</v>
      </c>
      <c r="C6" s="161">
        <v>41841</v>
      </c>
      <c r="D6" s="15" t="s">
        <v>23</v>
      </c>
      <c r="E6" s="90">
        <v>341697.11</v>
      </c>
      <c r="F6" s="90">
        <v>0</v>
      </c>
      <c r="G6" s="90">
        <v>341697.11</v>
      </c>
      <c r="H6" s="162">
        <v>-25000</v>
      </c>
      <c r="I6" s="28">
        <f>G6+H6</f>
        <v>316697.11</v>
      </c>
      <c r="J6" s="165">
        <f>J4-I6</f>
        <v>9683302.89</v>
      </c>
      <c r="K6" s="163">
        <v>316697.11</v>
      </c>
      <c r="L6" s="164">
        <v>42101</v>
      </c>
      <c r="M6" s="33"/>
      <c r="N6" s="33"/>
      <c r="O6" s="141" t="s">
        <v>45</v>
      </c>
      <c r="P6" s="36" t="s">
        <v>36</v>
      </c>
      <c r="Q6" s="38" t="s">
        <v>183</v>
      </c>
      <c r="R6" s="39" t="s">
        <v>41</v>
      </c>
      <c r="S6" s="5"/>
      <c r="T6" s="5"/>
      <c r="U6" s="5"/>
    </row>
    <row r="7" spans="1:21" ht="31.5" customHeight="1">
      <c r="A7" s="148" t="s">
        <v>32</v>
      </c>
      <c r="B7" s="12" t="s">
        <v>33</v>
      </c>
      <c r="C7" s="161">
        <v>41850</v>
      </c>
      <c r="D7" s="15" t="s">
        <v>34</v>
      </c>
      <c r="E7" s="90">
        <v>71075.99</v>
      </c>
      <c r="F7" s="90">
        <v>0</v>
      </c>
      <c r="G7" s="90">
        <v>71075.99</v>
      </c>
      <c r="H7" s="162">
        <v>-25000</v>
      </c>
      <c r="I7" s="28">
        <f>G7+H7</f>
        <v>46075.990000000005</v>
      </c>
      <c r="J7" s="165">
        <f aca="true" t="shared" si="0" ref="J7:J31">J6-I7</f>
        <v>9637226.9</v>
      </c>
      <c r="K7" s="163">
        <v>46075.99</v>
      </c>
      <c r="L7" s="229"/>
      <c r="M7" s="33"/>
      <c r="N7" s="33"/>
      <c r="O7" s="141" t="s">
        <v>45</v>
      </c>
      <c r="P7" s="36" t="s">
        <v>40</v>
      </c>
      <c r="Q7" s="38" t="s">
        <v>183</v>
      </c>
      <c r="R7" s="39" t="s">
        <v>42</v>
      </c>
      <c r="S7" s="221"/>
      <c r="T7" s="221"/>
      <c r="U7" s="221"/>
    </row>
    <row r="8" spans="1:21" ht="34.5" customHeight="1">
      <c r="A8" s="148" t="s">
        <v>31</v>
      </c>
      <c r="B8" s="12" t="s">
        <v>43</v>
      </c>
      <c r="C8" s="149">
        <v>41884</v>
      </c>
      <c r="D8" s="27" t="s">
        <v>23</v>
      </c>
      <c r="E8" s="28">
        <v>55754.21</v>
      </c>
      <c r="F8" s="28">
        <v>0</v>
      </c>
      <c r="G8" s="28">
        <v>55754.21</v>
      </c>
      <c r="H8" s="166">
        <v>-25000</v>
      </c>
      <c r="I8" s="28">
        <f aca="true" t="shared" si="1" ref="I8:I15">G8+H8</f>
        <v>30754.21</v>
      </c>
      <c r="J8" s="165">
        <f t="shared" si="0"/>
        <v>9606472.69</v>
      </c>
      <c r="K8" s="163">
        <v>30754.21</v>
      </c>
      <c r="L8" s="164">
        <v>42164</v>
      </c>
      <c r="M8" s="28"/>
      <c r="N8" s="28"/>
      <c r="O8" s="155" t="s">
        <v>45</v>
      </c>
      <c r="P8" s="31" t="s">
        <v>56</v>
      </c>
      <c r="Q8" s="27" t="s">
        <v>183</v>
      </c>
      <c r="R8" s="32" t="s">
        <v>44</v>
      </c>
      <c r="S8" s="222"/>
      <c r="T8" s="222"/>
      <c r="U8" s="222"/>
    </row>
    <row r="9" spans="1:21" ht="30" customHeight="1">
      <c r="A9" s="148" t="s">
        <v>30</v>
      </c>
      <c r="B9" s="8" t="s">
        <v>26</v>
      </c>
      <c r="C9" s="149">
        <v>41885</v>
      </c>
      <c r="D9" s="27" t="s">
        <v>46</v>
      </c>
      <c r="E9" s="28">
        <v>105446.97</v>
      </c>
      <c r="F9" s="28">
        <v>0</v>
      </c>
      <c r="G9" s="28">
        <v>105446.97</v>
      </c>
      <c r="H9" s="166">
        <v>-25000</v>
      </c>
      <c r="I9" s="28">
        <f t="shared" si="1"/>
        <v>80446.97</v>
      </c>
      <c r="J9" s="165">
        <f t="shared" si="0"/>
        <v>9526025.719999999</v>
      </c>
      <c r="K9" s="163">
        <v>80446.97</v>
      </c>
      <c r="L9" s="164">
        <v>42103</v>
      </c>
      <c r="M9" s="33"/>
      <c r="N9" s="33"/>
      <c r="O9" s="141" t="s">
        <v>45</v>
      </c>
      <c r="P9" s="36" t="s">
        <v>57</v>
      </c>
      <c r="Q9" s="38" t="s">
        <v>183</v>
      </c>
      <c r="R9" s="39" t="s">
        <v>42</v>
      </c>
      <c r="S9" s="5"/>
      <c r="T9" s="5"/>
      <c r="U9" s="5"/>
    </row>
    <row r="10" spans="1:21" ht="30.75" customHeight="1">
      <c r="A10" s="148" t="s">
        <v>22</v>
      </c>
      <c r="B10" s="12" t="s">
        <v>191</v>
      </c>
      <c r="C10" s="149">
        <v>41875</v>
      </c>
      <c r="D10" s="27" t="s">
        <v>23</v>
      </c>
      <c r="E10" s="28">
        <v>31194.21</v>
      </c>
      <c r="F10" s="28">
        <v>0</v>
      </c>
      <c r="G10" s="28">
        <v>31194.21</v>
      </c>
      <c r="H10" s="166">
        <v>-25000</v>
      </c>
      <c r="I10" s="28">
        <f t="shared" si="1"/>
        <v>6194.209999999999</v>
      </c>
      <c r="J10" s="165">
        <f t="shared" si="0"/>
        <v>9519831.509999998</v>
      </c>
      <c r="K10" s="163">
        <v>6194.21</v>
      </c>
      <c r="L10" s="164">
        <v>42111</v>
      </c>
      <c r="M10" s="33"/>
      <c r="N10" s="33"/>
      <c r="O10" s="141" t="s">
        <v>45</v>
      </c>
      <c r="P10" s="36" t="s">
        <v>54</v>
      </c>
      <c r="Q10" s="38" t="s">
        <v>183</v>
      </c>
      <c r="R10" s="39" t="s">
        <v>42</v>
      </c>
      <c r="S10" s="5"/>
      <c r="T10" s="5"/>
      <c r="U10" s="5"/>
    </row>
    <row r="11" spans="1:21" s="13" customFormat="1" ht="32.25" customHeight="1">
      <c r="A11" s="148" t="s">
        <v>22</v>
      </c>
      <c r="B11" s="12" t="s">
        <v>52</v>
      </c>
      <c r="C11" s="149">
        <v>41909</v>
      </c>
      <c r="D11" s="27" t="s">
        <v>23</v>
      </c>
      <c r="E11" s="28">
        <v>50284.29</v>
      </c>
      <c r="F11" s="28">
        <v>0</v>
      </c>
      <c r="G11" s="28">
        <v>50284.29</v>
      </c>
      <c r="H11" s="166">
        <v>-25000</v>
      </c>
      <c r="I11" s="28">
        <f t="shared" si="1"/>
        <v>25284.29</v>
      </c>
      <c r="J11" s="165">
        <f t="shared" si="0"/>
        <v>9494547.219999999</v>
      </c>
      <c r="K11" s="163">
        <v>25284.29</v>
      </c>
      <c r="L11" s="164">
        <v>42111</v>
      </c>
      <c r="M11" s="28"/>
      <c r="N11" s="28"/>
      <c r="O11" s="141" t="s">
        <v>45</v>
      </c>
      <c r="P11" s="31" t="s">
        <v>63</v>
      </c>
      <c r="Q11" s="27" t="s">
        <v>183</v>
      </c>
      <c r="R11" s="32" t="s">
        <v>42</v>
      </c>
      <c r="S11" s="8"/>
      <c r="T11" s="8"/>
      <c r="U11" s="8"/>
    </row>
    <row r="12" spans="1:21" s="13" customFormat="1" ht="31.5" customHeight="1">
      <c r="A12" s="148" t="s">
        <v>22</v>
      </c>
      <c r="B12" s="12" t="s">
        <v>192</v>
      </c>
      <c r="C12" s="149">
        <v>41918</v>
      </c>
      <c r="D12" s="82" t="s">
        <v>23</v>
      </c>
      <c r="E12" s="28">
        <v>30619.54</v>
      </c>
      <c r="F12" s="28">
        <v>0</v>
      </c>
      <c r="G12" s="28">
        <v>30619.54</v>
      </c>
      <c r="H12" s="166">
        <v>-25000</v>
      </c>
      <c r="I12" s="28">
        <f t="shared" si="1"/>
        <v>5619.540000000001</v>
      </c>
      <c r="J12" s="165">
        <f t="shared" si="0"/>
        <v>9488927.68</v>
      </c>
      <c r="K12" s="163">
        <v>5619.54</v>
      </c>
      <c r="L12" s="164">
        <v>42111</v>
      </c>
      <c r="M12" s="28"/>
      <c r="N12" s="28"/>
      <c r="O12" s="141" t="s">
        <v>45</v>
      </c>
      <c r="P12" s="31" t="s">
        <v>92</v>
      </c>
      <c r="Q12" s="27" t="s">
        <v>183</v>
      </c>
      <c r="R12" s="32" t="s">
        <v>42</v>
      </c>
      <c r="S12" s="8"/>
      <c r="T12" s="8"/>
      <c r="U12" s="8"/>
    </row>
    <row r="13" spans="1:21" s="13" customFormat="1" ht="33.75" customHeight="1">
      <c r="A13" s="148" t="s">
        <v>31</v>
      </c>
      <c r="B13" s="12" t="s">
        <v>87</v>
      </c>
      <c r="C13" s="149">
        <v>41921</v>
      </c>
      <c r="D13" s="82" t="s">
        <v>23</v>
      </c>
      <c r="E13" s="28">
        <v>62317.08</v>
      </c>
      <c r="F13" s="28">
        <v>0</v>
      </c>
      <c r="G13" s="28">
        <v>62317.08</v>
      </c>
      <c r="H13" s="166">
        <v>-25000</v>
      </c>
      <c r="I13" s="28">
        <f t="shared" si="1"/>
        <v>37317.08</v>
      </c>
      <c r="J13" s="165">
        <f t="shared" si="0"/>
        <v>9451610.6</v>
      </c>
      <c r="K13" s="163">
        <v>37317.08</v>
      </c>
      <c r="L13" s="164">
        <v>42164</v>
      </c>
      <c r="M13" s="28"/>
      <c r="N13" s="28"/>
      <c r="O13" s="141" t="s">
        <v>45</v>
      </c>
      <c r="P13" s="31" t="s">
        <v>108</v>
      </c>
      <c r="Q13" s="27" t="s">
        <v>183</v>
      </c>
      <c r="R13" s="32" t="s">
        <v>44</v>
      </c>
      <c r="S13" s="8"/>
      <c r="T13" s="8"/>
      <c r="U13" s="8"/>
    </row>
    <row r="14" spans="1:21" s="13" customFormat="1" ht="33.75" customHeight="1">
      <c r="A14" s="148" t="s">
        <v>95</v>
      </c>
      <c r="B14" s="12" t="s">
        <v>97</v>
      </c>
      <c r="C14" s="149">
        <v>41945</v>
      </c>
      <c r="D14" s="82" t="s">
        <v>23</v>
      </c>
      <c r="E14" s="28">
        <v>98439.58</v>
      </c>
      <c r="F14" s="28">
        <v>0</v>
      </c>
      <c r="G14" s="28">
        <v>98439.58</v>
      </c>
      <c r="H14" s="166">
        <v>-25000</v>
      </c>
      <c r="I14" s="28">
        <f t="shared" si="1"/>
        <v>73439.58</v>
      </c>
      <c r="J14" s="165">
        <f t="shared" si="0"/>
        <v>9378171.02</v>
      </c>
      <c r="K14" s="163">
        <v>73439.58</v>
      </c>
      <c r="L14" s="164">
        <v>42111</v>
      </c>
      <c r="M14" s="28"/>
      <c r="N14" s="28"/>
      <c r="O14" s="141" t="s">
        <v>45</v>
      </c>
      <c r="P14" s="31" t="s">
        <v>104</v>
      </c>
      <c r="Q14" s="27" t="s">
        <v>183</v>
      </c>
      <c r="R14" s="32" t="s">
        <v>42</v>
      </c>
      <c r="S14" s="8"/>
      <c r="T14" s="8"/>
      <c r="U14" s="8"/>
    </row>
    <row r="15" spans="1:21" s="13" customFormat="1" ht="34.5" customHeight="1">
      <c r="A15" s="148" t="s">
        <v>68</v>
      </c>
      <c r="B15" s="12" t="s">
        <v>99</v>
      </c>
      <c r="C15" s="149">
        <v>41944</v>
      </c>
      <c r="D15" s="82" t="s">
        <v>23</v>
      </c>
      <c r="E15" s="28">
        <v>36562.15</v>
      </c>
      <c r="F15" s="28">
        <v>0</v>
      </c>
      <c r="G15" s="28">
        <v>36562.15</v>
      </c>
      <c r="H15" s="166">
        <v>-25000</v>
      </c>
      <c r="I15" s="28">
        <f t="shared" si="1"/>
        <v>11562.150000000001</v>
      </c>
      <c r="J15" s="165">
        <f t="shared" si="0"/>
        <v>9366608.87</v>
      </c>
      <c r="K15" s="163">
        <v>11562.15</v>
      </c>
      <c r="L15" s="164">
        <v>42111</v>
      </c>
      <c r="M15" s="28"/>
      <c r="N15" s="28"/>
      <c r="O15" s="141" t="s">
        <v>45</v>
      </c>
      <c r="P15" s="31" t="s">
        <v>106</v>
      </c>
      <c r="Q15" s="27" t="s">
        <v>183</v>
      </c>
      <c r="R15" s="32" t="s">
        <v>42</v>
      </c>
      <c r="S15" s="8"/>
      <c r="T15" s="8"/>
      <c r="U15" s="8"/>
    </row>
    <row r="16" spans="1:21" s="13" customFormat="1" ht="32.25" customHeight="1">
      <c r="A16" s="148" t="s">
        <v>49</v>
      </c>
      <c r="B16" s="12" t="s">
        <v>102</v>
      </c>
      <c r="C16" s="149">
        <v>41961</v>
      </c>
      <c r="D16" s="82" t="s">
        <v>34</v>
      </c>
      <c r="E16" s="28">
        <v>389147.88</v>
      </c>
      <c r="F16" s="28">
        <v>0</v>
      </c>
      <c r="G16" s="28">
        <v>389147.88</v>
      </c>
      <c r="H16" s="166">
        <v>-25000</v>
      </c>
      <c r="I16" s="28">
        <v>364147.88</v>
      </c>
      <c r="J16" s="165">
        <f>J15-I16</f>
        <v>9002460.989999998</v>
      </c>
      <c r="K16" s="163">
        <v>364147.88</v>
      </c>
      <c r="L16" s="229"/>
      <c r="M16" s="28"/>
      <c r="N16" s="28"/>
      <c r="O16" s="155" t="s">
        <v>45</v>
      </c>
      <c r="P16" s="31" t="s">
        <v>109</v>
      </c>
      <c r="Q16" s="27" t="s">
        <v>183</v>
      </c>
      <c r="R16" s="32" t="s">
        <v>103</v>
      </c>
      <c r="S16" s="186"/>
      <c r="T16" s="8"/>
      <c r="U16" s="8"/>
    </row>
    <row r="17" spans="1:21" s="13" customFormat="1" ht="34.5" customHeight="1">
      <c r="A17" s="148" t="s">
        <v>95</v>
      </c>
      <c r="B17" s="12" t="s">
        <v>101</v>
      </c>
      <c r="C17" s="149">
        <v>41973</v>
      </c>
      <c r="D17" s="82" t="s">
        <v>34</v>
      </c>
      <c r="E17" s="28">
        <v>210709.38</v>
      </c>
      <c r="F17" s="28">
        <v>0</v>
      </c>
      <c r="G17" s="28">
        <v>210709.38</v>
      </c>
      <c r="H17" s="166">
        <v>-25000</v>
      </c>
      <c r="I17" s="28">
        <f>G17+H17</f>
        <v>185709.38</v>
      </c>
      <c r="J17" s="165">
        <f t="shared" si="0"/>
        <v>8816751.609999998</v>
      </c>
      <c r="K17" s="163">
        <v>185709.38</v>
      </c>
      <c r="L17" s="164">
        <v>42612</v>
      </c>
      <c r="M17" s="28"/>
      <c r="N17" s="28"/>
      <c r="O17" s="141" t="s">
        <v>45</v>
      </c>
      <c r="P17" s="31" t="s">
        <v>111</v>
      </c>
      <c r="Q17" s="27" t="s">
        <v>183</v>
      </c>
      <c r="R17" s="32" t="s">
        <v>42</v>
      </c>
      <c r="S17" s="8"/>
      <c r="T17" s="8"/>
      <c r="U17" s="8"/>
    </row>
    <row r="18" spans="1:21" s="13" customFormat="1" ht="34.5" customHeight="1">
      <c r="A18" s="148" t="s">
        <v>49</v>
      </c>
      <c r="B18" s="12" t="s">
        <v>50</v>
      </c>
      <c r="C18" s="149">
        <v>41991</v>
      </c>
      <c r="D18" s="167" t="s">
        <v>23</v>
      </c>
      <c r="E18" s="28">
        <v>28814.37</v>
      </c>
      <c r="F18" s="28"/>
      <c r="G18" s="28">
        <v>28814.37</v>
      </c>
      <c r="H18" s="166">
        <v>-25000</v>
      </c>
      <c r="I18" s="28">
        <f aca="true" t="shared" si="2" ref="I18:I26">G18+H18</f>
        <v>3814.369999999999</v>
      </c>
      <c r="J18" s="165">
        <f t="shared" si="0"/>
        <v>8812937.239999998</v>
      </c>
      <c r="K18" s="163">
        <v>3814.37</v>
      </c>
      <c r="L18" s="164">
        <v>42104</v>
      </c>
      <c r="M18" s="28"/>
      <c r="N18" s="28"/>
      <c r="O18" s="141" t="s">
        <v>45</v>
      </c>
      <c r="P18" s="31" t="s">
        <v>112</v>
      </c>
      <c r="Q18" s="27" t="s">
        <v>183</v>
      </c>
      <c r="R18" s="32" t="s">
        <v>42</v>
      </c>
      <c r="S18" s="8"/>
      <c r="T18" s="8"/>
      <c r="U18" s="8"/>
    </row>
    <row r="19" spans="1:21" s="13" customFormat="1" ht="34.5" customHeight="1">
      <c r="A19" s="197" t="s">
        <v>49</v>
      </c>
      <c r="B19" s="198" t="s">
        <v>193</v>
      </c>
      <c r="C19" s="199">
        <v>42010</v>
      </c>
      <c r="D19" s="200" t="s">
        <v>120</v>
      </c>
      <c r="E19" s="201">
        <v>35218.87</v>
      </c>
      <c r="F19" s="201"/>
      <c r="G19" s="201">
        <v>35218.87</v>
      </c>
      <c r="H19" s="202">
        <v>-1750</v>
      </c>
      <c r="I19" s="201">
        <f t="shared" si="2"/>
        <v>33468.87</v>
      </c>
      <c r="J19" s="165">
        <f t="shared" si="0"/>
        <v>8779468.37</v>
      </c>
      <c r="K19" s="163">
        <v>33468.87</v>
      </c>
      <c r="L19" s="164">
        <v>42104</v>
      </c>
      <c r="M19" s="201"/>
      <c r="N19" s="201"/>
      <c r="O19" s="203" t="s">
        <v>45</v>
      </c>
      <c r="P19" s="204" t="s">
        <v>156</v>
      </c>
      <c r="Q19" s="205" t="s">
        <v>183</v>
      </c>
      <c r="R19" s="206" t="s">
        <v>42</v>
      </c>
      <c r="S19" s="8"/>
      <c r="T19" s="8"/>
      <c r="U19" s="8"/>
    </row>
    <row r="20" spans="1:21" s="13" customFormat="1" ht="27" customHeight="1">
      <c r="A20" s="197" t="s">
        <v>68</v>
      </c>
      <c r="B20" s="198" t="s">
        <v>117</v>
      </c>
      <c r="C20" s="199">
        <v>42010</v>
      </c>
      <c r="D20" s="200" t="s">
        <v>120</v>
      </c>
      <c r="E20" s="201">
        <v>24057.8</v>
      </c>
      <c r="F20" s="201"/>
      <c r="G20" s="201">
        <v>24057.8</v>
      </c>
      <c r="H20" s="202">
        <v>-1250</v>
      </c>
      <c r="I20" s="201">
        <f t="shared" si="2"/>
        <v>22807.8</v>
      </c>
      <c r="J20" s="165">
        <f t="shared" si="0"/>
        <v>8756660.569999998</v>
      </c>
      <c r="K20" s="163">
        <v>22807.8</v>
      </c>
      <c r="L20" s="164">
        <v>42111</v>
      </c>
      <c r="M20" s="201"/>
      <c r="N20" s="201"/>
      <c r="O20" s="203" t="s">
        <v>45</v>
      </c>
      <c r="P20" s="204" t="s">
        <v>157</v>
      </c>
      <c r="Q20" s="205" t="s">
        <v>183</v>
      </c>
      <c r="R20" s="206" t="s">
        <v>42</v>
      </c>
      <c r="S20" s="8"/>
      <c r="T20" s="8"/>
      <c r="U20" s="8"/>
    </row>
    <row r="21" spans="1:21" s="13" customFormat="1" ht="33.75" customHeight="1">
      <c r="A21" s="197" t="s">
        <v>123</v>
      </c>
      <c r="B21" s="198" t="s">
        <v>194</v>
      </c>
      <c r="C21" s="199">
        <v>42012</v>
      </c>
      <c r="D21" s="200" t="s">
        <v>120</v>
      </c>
      <c r="E21" s="201">
        <v>230066.12</v>
      </c>
      <c r="F21" s="201"/>
      <c r="G21" s="201">
        <v>230066.12</v>
      </c>
      <c r="H21" s="202">
        <v>-16500</v>
      </c>
      <c r="I21" s="201">
        <f t="shared" si="2"/>
        <v>213566.12</v>
      </c>
      <c r="J21" s="165">
        <f t="shared" si="0"/>
        <v>8543094.45</v>
      </c>
      <c r="K21" s="163">
        <v>213566.12</v>
      </c>
      <c r="L21" s="229"/>
      <c r="M21" s="201"/>
      <c r="N21" s="201"/>
      <c r="O21" s="203" t="s">
        <v>45</v>
      </c>
      <c r="P21" s="204" t="s">
        <v>159</v>
      </c>
      <c r="Q21" s="205" t="s">
        <v>183</v>
      </c>
      <c r="R21" s="206" t="s">
        <v>42</v>
      </c>
      <c r="S21" s="8"/>
      <c r="T21" s="8"/>
      <c r="U21" s="8"/>
    </row>
    <row r="22" spans="1:21" s="13" customFormat="1" ht="33.75" customHeight="1">
      <c r="A22" s="197" t="s">
        <v>95</v>
      </c>
      <c r="B22" s="198" t="s">
        <v>124</v>
      </c>
      <c r="C22" s="199">
        <v>42012</v>
      </c>
      <c r="D22" s="200" t="s">
        <v>120</v>
      </c>
      <c r="E22" s="201">
        <v>60060.71</v>
      </c>
      <c r="F22" s="201"/>
      <c r="G22" s="201">
        <v>60060.71</v>
      </c>
      <c r="H22" s="202">
        <v>-3000</v>
      </c>
      <c r="I22" s="201">
        <v>57060.71</v>
      </c>
      <c r="J22" s="165">
        <f t="shared" si="0"/>
        <v>8486033.739999998</v>
      </c>
      <c r="K22" s="163">
        <v>57060.71</v>
      </c>
      <c r="L22" s="164">
        <v>42159</v>
      </c>
      <c r="M22" s="201"/>
      <c r="N22" s="201"/>
      <c r="O22" s="203" t="s">
        <v>45</v>
      </c>
      <c r="P22" s="204" t="s">
        <v>160</v>
      </c>
      <c r="Q22" s="205" t="s">
        <v>183</v>
      </c>
      <c r="R22" s="206" t="s">
        <v>42</v>
      </c>
      <c r="S22" s="222"/>
      <c r="T22" s="222"/>
      <c r="U22" s="222"/>
    </row>
    <row r="23" spans="1:21" s="13" customFormat="1" ht="33.75" customHeight="1">
      <c r="A23" s="197" t="s">
        <v>95</v>
      </c>
      <c r="B23" s="198" t="s">
        <v>125</v>
      </c>
      <c r="C23" s="199">
        <v>42012</v>
      </c>
      <c r="D23" s="200" t="s">
        <v>120</v>
      </c>
      <c r="E23" s="201">
        <v>49670.65</v>
      </c>
      <c r="F23" s="201"/>
      <c r="G23" s="201">
        <v>49670.65</v>
      </c>
      <c r="H23" s="202">
        <v>-2500</v>
      </c>
      <c r="I23" s="201">
        <f t="shared" si="2"/>
        <v>47170.65</v>
      </c>
      <c r="J23" s="165">
        <f t="shared" si="0"/>
        <v>8438863.089999998</v>
      </c>
      <c r="K23" s="163">
        <v>47170.65</v>
      </c>
      <c r="L23" s="164">
        <v>42159</v>
      </c>
      <c r="M23" s="201"/>
      <c r="N23" s="201"/>
      <c r="O23" s="203" t="s">
        <v>45</v>
      </c>
      <c r="P23" s="204" t="s">
        <v>158</v>
      </c>
      <c r="Q23" s="205" t="s">
        <v>183</v>
      </c>
      <c r="R23" s="206" t="s">
        <v>42</v>
      </c>
      <c r="S23" s="222"/>
      <c r="T23" s="222"/>
      <c r="U23" s="222"/>
    </row>
    <row r="24" spans="1:21" s="13" customFormat="1" ht="33.75" customHeight="1">
      <c r="A24" s="197" t="s">
        <v>118</v>
      </c>
      <c r="B24" s="198" t="s">
        <v>127</v>
      </c>
      <c r="C24" s="199">
        <v>41647</v>
      </c>
      <c r="D24" s="200" t="s">
        <v>120</v>
      </c>
      <c r="E24" s="201">
        <v>3954.62</v>
      </c>
      <c r="F24" s="201"/>
      <c r="G24" s="201">
        <v>3954.62</v>
      </c>
      <c r="H24" s="202">
        <v>0</v>
      </c>
      <c r="I24" s="201">
        <f t="shared" si="2"/>
        <v>3954.62</v>
      </c>
      <c r="J24" s="165">
        <f t="shared" si="0"/>
        <v>8434908.469999999</v>
      </c>
      <c r="K24" s="163">
        <v>3954.62</v>
      </c>
      <c r="L24" s="164">
        <v>42160</v>
      </c>
      <c r="M24" s="201"/>
      <c r="N24" s="201"/>
      <c r="O24" s="203" t="s">
        <v>45</v>
      </c>
      <c r="P24" s="204" t="s">
        <v>155</v>
      </c>
      <c r="Q24" s="205" t="s">
        <v>183</v>
      </c>
      <c r="R24" s="206" t="s">
        <v>44</v>
      </c>
      <c r="S24" s="8"/>
      <c r="T24" s="8"/>
      <c r="U24" s="8"/>
    </row>
    <row r="25" spans="1:21" s="13" customFormat="1" ht="33.75" customHeight="1">
      <c r="A25" s="148" t="s">
        <v>22</v>
      </c>
      <c r="B25" s="12" t="s">
        <v>132</v>
      </c>
      <c r="C25" s="149">
        <v>42051</v>
      </c>
      <c r="D25" s="82" t="s">
        <v>120</v>
      </c>
      <c r="E25" s="28">
        <v>49487.66</v>
      </c>
      <c r="F25" s="28"/>
      <c r="G25" s="28">
        <v>49487.66</v>
      </c>
      <c r="H25" s="166">
        <v>-25000</v>
      </c>
      <c r="I25" s="28">
        <f t="shared" si="2"/>
        <v>24487.660000000003</v>
      </c>
      <c r="J25" s="165">
        <f t="shared" si="0"/>
        <v>8410420.809999999</v>
      </c>
      <c r="K25" s="163">
        <v>24487.66</v>
      </c>
      <c r="L25" s="164">
        <v>42166</v>
      </c>
      <c r="M25" s="28"/>
      <c r="N25" s="28"/>
      <c r="O25" s="141" t="s">
        <v>45</v>
      </c>
      <c r="P25" s="31" t="s">
        <v>151</v>
      </c>
      <c r="Q25" s="27" t="s">
        <v>183</v>
      </c>
      <c r="R25" s="32" t="s">
        <v>42</v>
      </c>
      <c r="S25" s="8"/>
      <c r="T25" s="8"/>
      <c r="U25" s="8"/>
    </row>
    <row r="26" spans="1:21" s="13" customFormat="1" ht="33.75" customHeight="1">
      <c r="A26" s="148" t="s">
        <v>22</v>
      </c>
      <c r="B26" s="12" t="s">
        <v>134</v>
      </c>
      <c r="C26" s="149">
        <v>42050</v>
      </c>
      <c r="D26" s="82" t="s">
        <v>135</v>
      </c>
      <c r="E26" s="28">
        <v>91728.61</v>
      </c>
      <c r="F26" s="28"/>
      <c r="G26" s="28">
        <v>91728.61</v>
      </c>
      <c r="H26" s="166">
        <v>-25000</v>
      </c>
      <c r="I26" s="28">
        <f t="shared" si="2"/>
        <v>66728.61</v>
      </c>
      <c r="J26" s="165">
        <f t="shared" si="0"/>
        <v>8343692.199999998</v>
      </c>
      <c r="K26" s="163">
        <v>66728.61</v>
      </c>
      <c r="L26" s="164">
        <v>42159</v>
      </c>
      <c r="M26" s="28"/>
      <c r="N26" s="28"/>
      <c r="O26" s="141" t="s">
        <v>45</v>
      </c>
      <c r="P26" s="31" t="s">
        <v>150</v>
      </c>
      <c r="Q26" s="27" t="s">
        <v>183</v>
      </c>
      <c r="R26" s="32" t="s">
        <v>41</v>
      </c>
      <c r="S26" s="8"/>
      <c r="T26" s="8"/>
      <c r="U26" s="8"/>
    </row>
    <row r="27" spans="1:21" s="13" customFormat="1" ht="33.75" customHeight="1">
      <c r="A27" s="207" t="s">
        <v>22</v>
      </c>
      <c r="B27" s="208" t="s">
        <v>239</v>
      </c>
      <c r="C27" s="209">
        <v>42054</v>
      </c>
      <c r="D27" s="210" t="s">
        <v>224</v>
      </c>
      <c r="E27" s="211">
        <v>77225.22</v>
      </c>
      <c r="F27" s="211"/>
      <c r="G27" s="211">
        <v>77225.22</v>
      </c>
      <c r="H27" s="212">
        <v>-11500</v>
      </c>
      <c r="I27" s="211">
        <f>G27+H27</f>
        <v>65725.22</v>
      </c>
      <c r="J27" s="165">
        <f t="shared" si="0"/>
        <v>8277966.979999999</v>
      </c>
      <c r="K27" s="163">
        <v>65725.22</v>
      </c>
      <c r="L27" s="229"/>
      <c r="M27" s="211"/>
      <c r="N27" s="211"/>
      <c r="O27" s="213" t="s">
        <v>45</v>
      </c>
      <c r="P27" s="214" t="s">
        <v>147</v>
      </c>
      <c r="Q27" s="215" t="s">
        <v>183</v>
      </c>
      <c r="R27" s="216" t="s">
        <v>41</v>
      </c>
      <c r="S27" s="8"/>
      <c r="T27" s="8"/>
      <c r="U27" s="8"/>
    </row>
    <row r="28" spans="1:21" s="13" customFormat="1" ht="33.75" customHeight="1">
      <c r="A28" s="207" t="s">
        <v>29</v>
      </c>
      <c r="B28" s="208" t="s">
        <v>94</v>
      </c>
      <c r="C28" s="209">
        <v>42056</v>
      </c>
      <c r="D28" s="210" t="s">
        <v>224</v>
      </c>
      <c r="E28" s="211">
        <v>38454.5</v>
      </c>
      <c r="F28" s="211"/>
      <c r="G28" s="211">
        <v>38454.5</v>
      </c>
      <c r="H28" s="212">
        <v>-5750</v>
      </c>
      <c r="I28" s="211">
        <f>G28+H28</f>
        <v>32704.5</v>
      </c>
      <c r="J28" s="165">
        <f>J27-I28</f>
        <v>8245262.479999999</v>
      </c>
      <c r="K28" s="163">
        <v>32704.5</v>
      </c>
      <c r="L28" s="164">
        <v>42160</v>
      </c>
      <c r="M28" s="211"/>
      <c r="N28" s="211"/>
      <c r="O28" s="213" t="s">
        <v>45</v>
      </c>
      <c r="P28" s="214" t="s">
        <v>147</v>
      </c>
      <c r="Q28" s="215" t="s">
        <v>183</v>
      </c>
      <c r="R28" s="216" t="s">
        <v>41</v>
      </c>
      <c r="S28" s="8"/>
      <c r="T28" s="8"/>
      <c r="U28" s="8"/>
    </row>
    <row r="29" spans="1:21" s="13" customFormat="1" ht="33.75" customHeight="1">
      <c r="A29" s="207" t="s">
        <v>22</v>
      </c>
      <c r="B29" s="208" t="s">
        <v>226</v>
      </c>
      <c r="C29" s="209">
        <v>42056</v>
      </c>
      <c r="D29" s="210" t="s">
        <v>224</v>
      </c>
      <c r="E29" s="211">
        <v>10140.31</v>
      </c>
      <c r="F29" s="211"/>
      <c r="G29" s="211">
        <v>10140.31</v>
      </c>
      <c r="H29" s="212">
        <v>-1250</v>
      </c>
      <c r="I29" s="211">
        <v>8890.31</v>
      </c>
      <c r="J29" s="165">
        <f>J28-I29</f>
        <v>8236372.169999999</v>
      </c>
      <c r="K29" s="163">
        <v>8890.31</v>
      </c>
      <c r="L29" s="229"/>
      <c r="M29" s="211"/>
      <c r="N29" s="211"/>
      <c r="O29" s="213" t="s">
        <v>45</v>
      </c>
      <c r="P29" s="214" t="s">
        <v>147</v>
      </c>
      <c r="Q29" s="215" t="s">
        <v>183</v>
      </c>
      <c r="R29" s="216" t="s">
        <v>41</v>
      </c>
      <c r="S29" s="8"/>
      <c r="T29" s="8"/>
      <c r="U29" s="8"/>
    </row>
    <row r="30" spans="1:21" s="13" customFormat="1" ht="33.75" customHeight="1">
      <c r="A30" s="207" t="s">
        <v>31</v>
      </c>
      <c r="B30" s="208" t="s">
        <v>146</v>
      </c>
      <c r="C30" s="209">
        <v>42057</v>
      </c>
      <c r="D30" s="210" t="s">
        <v>224</v>
      </c>
      <c r="E30" s="211">
        <v>57567.44</v>
      </c>
      <c r="F30" s="211">
        <v>0</v>
      </c>
      <c r="G30" s="211">
        <v>57567.44</v>
      </c>
      <c r="H30" s="212">
        <v>-6500</v>
      </c>
      <c r="I30" s="211">
        <f>G30+H30</f>
        <v>51067.44</v>
      </c>
      <c r="J30" s="165">
        <f t="shared" si="0"/>
        <v>8185304.729999999</v>
      </c>
      <c r="K30" s="163">
        <v>51067.44</v>
      </c>
      <c r="L30" s="164">
        <v>42865</v>
      </c>
      <c r="M30" s="211"/>
      <c r="N30" s="211"/>
      <c r="O30" s="213" t="s">
        <v>45</v>
      </c>
      <c r="P30" s="214" t="s">
        <v>148</v>
      </c>
      <c r="Q30" s="215" t="s">
        <v>183</v>
      </c>
      <c r="R30" s="216" t="s">
        <v>41</v>
      </c>
      <c r="S30" s="8"/>
      <c r="T30" s="8"/>
      <c r="U30" s="8"/>
    </row>
    <row r="31" spans="1:21" ht="33" customHeight="1">
      <c r="A31" s="148" t="s">
        <v>31</v>
      </c>
      <c r="B31" s="12" t="s">
        <v>28</v>
      </c>
      <c r="C31" s="161">
        <v>41847</v>
      </c>
      <c r="D31" s="15" t="s">
        <v>35</v>
      </c>
      <c r="E31" s="90">
        <v>32109.75</v>
      </c>
      <c r="F31" s="90"/>
      <c r="G31" s="90">
        <v>32109.75</v>
      </c>
      <c r="H31" s="162">
        <v>-25000</v>
      </c>
      <c r="I31" s="90">
        <v>7109.75</v>
      </c>
      <c r="J31" s="165">
        <f t="shared" si="0"/>
        <v>8178194.979999999</v>
      </c>
      <c r="K31" s="163">
        <v>7109.75</v>
      </c>
      <c r="L31" s="229"/>
      <c r="M31" s="28"/>
      <c r="N31" s="28"/>
      <c r="O31" s="155" t="s">
        <v>45</v>
      </c>
      <c r="P31" s="31" t="s">
        <v>39</v>
      </c>
      <c r="Q31" s="27" t="s">
        <v>183</v>
      </c>
      <c r="R31" s="32" t="s">
        <v>41</v>
      </c>
      <c r="S31" s="5"/>
      <c r="T31" s="5"/>
      <c r="U31" s="5"/>
    </row>
    <row r="32" spans="1:21" s="1" customFormat="1" ht="19.5" customHeight="1">
      <c r="A32" s="217" t="s">
        <v>242</v>
      </c>
      <c r="B32" s="218"/>
      <c r="C32" s="168"/>
      <c r="D32" s="169" t="s">
        <v>13</v>
      </c>
      <c r="E32" s="170">
        <f>SUM(E6:E31)</f>
        <v>2271805.0200000005</v>
      </c>
      <c r="F32" s="170">
        <f>SUM(F6:F31)</f>
        <v>0</v>
      </c>
      <c r="G32" s="170">
        <f>SUM(G6:G31)</f>
        <v>2271805.0200000005</v>
      </c>
      <c r="H32" s="182">
        <f>SUM(H6:H31)</f>
        <v>-450000</v>
      </c>
      <c r="I32" s="170">
        <f>SUM(I6:I31)</f>
        <v>1821805.0200000003</v>
      </c>
      <c r="J32" s="170">
        <f>J31</f>
        <v>8178194.979999999</v>
      </c>
      <c r="K32" s="170">
        <f>SUM(K6:K31)</f>
        <v>1821805.0200000003</v>
      </c>
      <c r="L32" s="44"/>
      <c r="M32" s="45">
        <v>0</v>
      </c>
      <c r="N32" s="44"/>
      <c r="O32" s="44"/>
      <c r="P32" s="44"/>
      <c r="Q32" s="44"/>
      <c r="R32" s="46"/>
      <c r="S32" s="4"/>
      <c r="T32" s="4"/>
      <c r="U32" s="4"/>
    </row>
    <row r="33" spans="1:21" s="1" customFormat="1" ht="13.5">
      <c r="A33" s="10"/>
      <c r="B33" s="4"/>
      <c r="C33" s="43"/>
      <c r="D33" s="44"/>
      <c r="E33" s="45"/>
      <c r="F33" s="45"/>
      <c r="G33" s="45"/>
      <c r="H33" s="45"/>
      <c r="I33" s="45"/>
      <c r="J33" s="44"/>
      <c r="K33" s="47"/>
      <c r="L33" s="44"/>
      <c r="M33" s="47"/>
      <c r="N33" s="44"/>
      <c r="O33" s="44"/>
      <c r="P33" s="44"/>
      <c r="Q33" s="44"/>
      <c r="R33" s="46"/>
      <c r="S33" s="4"/>
      <c r="T33" s="4"/>
      <c r="U33" s="4"/>
    </row>
    <row r="34" spans="1:21" s="1" customFormat="1" ht="13.5">
      <c r="A34" s="192" t="s">
        <v>245</v>
      </c>
      <c r="B34" s="193"/>
      <c r="C34" s="188"/>
      <c r="D34" s="194"/>
      <c r="E34" s="187"/>
      <c r="F34" s="45"/>
      <c r="G34" s="45"/>
      <c r="H34" s="45"/>
      <c r="I34" s="45"/>
      <c r="J34" s="44"/>
      <c r="K34" s="47"/>
      <c r="L34" s="44"/>
      <c r="M34" s="47"/>
      <c r="N34" s="44"/>
      <c r="O34" s="44"/>
      <c r="P34" s="44"/>
      <c r="Q34" s="44"/>
      <c r="R34" s="46"/>
      <c r="S34" s="4"/>
      <c r="T34" s="4"/>
      <c r="U34" s="4"/>
    </row>
    <row r="35" spans="1:21" s="1" customFormat="1" ht="13.5">
      <c r="A35" s="4"/>
      <c r="B35" s="4"/>
      <c r="C35" s="43"/>
      <c r="D35" s="44"/>
      <c r="E35" s="45"/>
      <c r="F35" s="45"/>
      <c r="G35" s="45"/>
      <c r="H35" s="45"/>
      <c r="I35" s="45"/>
      <c r="J35" s="44"/>
      <c r="K35" s="47"/>
      <c r="L35" s="44"/>
      <c r="M35" s="47"/>
      <c r="N35" s="44"/>
      <c r="O35" s="44"/>
      <c r="P35" s="44"/>
      <c r="Q35" s="44"/>
      <c r="R35" s="46"/>
      <c r="S35" s="4"/>
      <c r="T35" s="4"/>
      <c r="U35" s="4"/>
    </row>
    <row r="36" spans="1:21" s="1" customFormat="1" ht="18">
      <c r="A36" s="143"/>
      <c r="B36" s="143"/>
      <c r="C36" s="142"/>
      <c r="D36" s="143"/>
      <c r="E36" s="144" t="s">
        <v>21</v>
      </c>
      <c r="F36" s="144"/>
      <c r="G36" s="144"/>
      <c r="H36" s="171"/>
      <c r="I36" s="60"/>
      <c r="J36" s="143"/>
      <c r="K36" s="147"/>
      <c r="L36" s="143"/>
      <c r="M36" s="145"/>
      <c r="N36" s="143"/>
      <c r="O36" s="143"/>
      <c r="P36" s="143"/>
      <c r="Q36" s="143"/>
      <c r="R36" s="146"/>
      <c r="S36" s="4"/>
      <c r="T36" s="4"/>
      <c r="U36" s="4"/>
    </row>
    <row r="37" spans="1:21" ht="13.5">
      <c r="A37" s="14"/>
      <c r="B37" s="9"/>
      <c r="C37" s="139"/>
      <c r="D37" s="27"/>
      <c r="E37" s="28"/>
      <c r="F37" s="28"/>
      <c r="G37" s="28"/>
      <c r="H37" s="166"/>
      <c r="I37" s="33"/>
      <c r="J37" s="140"/>
      <c r="K37" s="42"/>
      <c r="L37" s="35"/>
      <c r="M37" s="33"/>
      <c r="N37" s="33"/>
      <c r="O37" s="141"/>
      <c r="P37" s="36"/>
      <c r="Q37" s="38"/>
      <c r="R37" s="39"/>
      <c r="S37" s="5"/>
      <c r="T37" s="5"/>
      <c r="U37" s="5"/>
    </row>
    <row r="38" spans="1:21" ht="27.75" customHeight="1">
      <c r="A38" s="148" t="s">
        <v>30</v>
      </c>
      <c r="B38" s="12" t="s">
        <v>26</v>
      </c>
      <c r="C38" s="161">
        <v>41844</v>
      </c>
      <c r="D38" s="15" t="s">
        <v>23</v>
      </c>
      <c r="E38" s="90">
        <v>3767.83</v>
      </c>
      <c r="F38" s="90">
        <v>3767.83</v>
      </c>
      <c r="G38" s="90"/>
      <c r="H38" s="162">
        <v>0</v>
      </c>
      <c r="I38" s="90">
        <v>0</v>
      </c>
      <c r="J38" s="138">
        <v>0</v>
      </c>
      <c r="K38" s="79" t="s">
        <v>116</v>
      </c>
      <c r="L38" s="80"/>
      <c r="M38" s="28"/>
      <c r="N38" s="28"/>
      <c r="O38" s="155" t="s">
        <v>45</v>
      </c>
      <c r="P38" s="31" t="s">
        <v>37</v>
      </c>
      <c r="Q38" s="27" t="s">
        <v>195</v>
      </c>
      <c r="R38" s="32" t="s">
        <v>41</v>
      </c>
      <c r="S38" s="5"/>
      <c r="T38" s="5"/>
      <c r="U38" s="5"/>
    </row>
    <row r="39" spans="1:21" ht="38.25" customHeight="1">
      <c r="A39" s="172" t="s">
        <v>29</v>
      </c>
      <c r="B39" s="12" t="s">
        <v>27</v>
      </c>
      <c r="C39" s="161">
        <v>41847</v>
      </c>
      <c r="D39" s="173" t="s">
        <v>24</v>
      </c>
      <c r="E39" s="90">
        <v>5000</v>
      </c>
      <c r="F39" s="90">
        <v>5000</v>
      </c>
      <c r="G39" s="90"/>
      <c r="H39" s="162">
        <v>0</v>
      </c>
      <c r="I39" s="90">
        <v>0</v>
      </c>
      <c r="J39" s="138">
        <v>0</v>
      </c>
      <c r="K39" s="79" t="s">
        <v>116</v>
      </c>
      <c r="L39" s="80"/>
      <c r="M39" s="28"/>
      <c r="N39" s="28"/>
      <c r="O39" s="155" t="s">
        <v>45</v>
      </c>
      <c r="P39" s="31" t="s">
        <v>38</v>
      </c>
      <c r="Q39" s="27" t="s">
        <v>195</v>
      </c>
      <c r="R39" s="32" t="s">
        <v>41</v>
      </c>
      <c r="S39" s="5"/>
      <c r="T39" s="5"/>
      <c r="U39" s="5"/>
    </row>
    <row r="40" spans="1:21" ht="35.25" customHeight="1">
      <c r="A40" s="174" t="s">
        <v>22</v>
      </c>
      <c r="B40" s="12" t="s">
        <v>61</v>
      </c>
      <c r="C40" s="40">
        <v>41887</v>
      </c>
      <c r="D40" s="27" t="s">
        <v>23</v>
      </c>
      <c r="E40" s="28">
        <v>10000</v>
      </c>
      <c r="F40" s="28">
        <v>10000</v>
      </c>
      <c r="G40" s="28"/>
      <c r="H40" s="166">
        <v>0</v>
      </c>
      <c r="I40" s="28">
        <v>0</v>
      </c>
      <c r="J40" s="138">
        <v>0</v>
      </c>
      <c r="K40" s="79" t="s">
        <v>51</v>
      </c>
      <c r="L40" s="80"/>
      <c r="M40" s="28"/>
      <c r="N40" s="28"/>
      <c r="O40" s="155" t="s">
        <v>45</v>
      </c>
      <c r="P40" s="31" t="s">
        <v>58</v>
      </c>
      <c r="Q40" s="27" t="s">
        <v>195</v>
      </c>
      <c r="R40" s="32" t="s">
        <v>47</v>
      </c>
      <c r="S40" s="5"/>
      <c r="T40" s="5"/>
      <c r="U40" s="5"/>
    </row>
    <row r="41" spans="1:21" ht="34.5" customHeight="1">
      <c r="A41" s="174" t="s">
        <v>22</v>
      </c>
      <c r="B41" s="12" t="s">
        <v>62</v>
      </c>
      <c r="C41" s="40">
        <v>41888</v>
      </c>
      <c r="D41" s="27" t="s">
        <v>23</v>
      </c>
      <c r="E41" s="28">
        <v>3149.63</v>
      </c>
      <c r="F41" s="28">
        <v>3149.63</v>
      </c>
      <c r="G41" s="28"/>
      <c r="H41" s="166">
        <v>0</v>
      </c>
      <c r="I41" s="28">
        <v>0</v>
      </c>
      <c r="J41" s="138">
        <f>J40-I41</f>
        <v>0</v>
      </c>
      <c r="K41" s="79" t="s">
        <v>51</v>
      </c>
      <c r="L41" s="80"/>
      <c r="M41" s="28"/>
      <c r="N41" s="28"/>
      <c r="O41" s="155" t="s">
        <v>45</v>
      </c>
      <c r="P41" s="31" t="s">
        <v>59</v>
      </c>
      <c r="Q41" s="27" t="s">
        <v>195</v>
      </c>
      <c r="R41" s="32" t="s">
        <v>48</v>
      </c>
      <c r="S41" s="5"/>
      <c r="T41" s="5"/>
      <c r="U41" s="5"/>
    </row>
    <row r="42" spans="1:21" s="13" customFormat="1" ht="31.5" customHeight="1">
      <c r="A42" s="148" t="s">
        <v>86</v>
      </c>
      <c r="B42" s="12" t="s">
        <v>50</v>
      </c>
      <c r="C42" s="149">
        <v>41892</v>
      </c>
      <c r="D42" s="27" t="s">
        <v>23</v>
      </c>
      <c r="E42" s="28">
        <v>9325.8</v>
      </c>
      <c r="F42" s="28">
        <v>9325.8</v>
      </c>
      <c r="G42" s="28"/>
      <c r="H42" s="166">
        <v>0</v>
      </c>
      <c r="I42" s="28">
        <v>0</v>
      </c>
      <c r="J42" s="138">
        <v>0</v>
      </c>
      <c r="K42" s="79" t="s">
        <v>51</v>
      </c>
      <c r="L42" s="80"/>
      <c r="M42" s="28"/>
      <c r="N42" s="28"/>
      <c r="O42" s="155" t="s">
        <v>45</v>
      </c>
      <c r="P42" s="31" t="s">
        <v>55</v>
      </c>
      <c r="Q42" s="27" t="s">
        <v>195</v>
      </c>
      <c r="R42" s="32" t="s">
        <v>42</v>
      </c>
      <c r="S42" s="8"/>
      <c r="T42" s="8"/>
      <c r="U42" s="8"/>
    </row>
    <row r="43" spans="1:21" s="13" customFormat="1" ht="27.75" customHeight="1">
      <c r="A43" s="148" t="s">
        <v>86</v>
      </c>
      <c r="B43" s="12" t="s">
        <v>60</v>
      </c>
      <c r="C43" s="149">
        <v>41906</v>
      </c>
      <c r="D43" s="27" t="s">
        <v>23</v>
      </c>
      <c r="E43" s="28">
        <v>14188.5</v>
      </c>
      <c r="F43" s="28">
        <v>14188.5</v>
      </c>
      <c r="G43" s="28"/>
      <c r="H43" s="166">
        <v>0</v>
      </c>
      <c r="I43" s="28">
        <v>0</v>
      </c>
      <c r="J43" s="138">
        <v>0</v>
      </c>
      <c r="K43" s="79" t="s">
        <v>51</v>
      </c>
      <c r="L43" s="80"/>
      <c r="M43" s="28"/>
      <c r="N43" s="28"/>
      <c r="O43" s="155" t="s">
        <v>45</v>
      </c>
      <c r="P43" s="31" t="s">
        <v>53</v>
      </c>
      <c r="Q43" s="27" t="s">
        <v>195</v>
      </c>
      <c r="R43" s="32" t="s">
        <v>42</v>
      </c>
      <c r="S43" s="8"/>
      <c r="T43" s="8"/>
      <c r="U43" s="8"/>
    </row>
    <row r="44" spans="1:21" s="13" customFormat="1" ht="26.25" customHeight="1">
      <c r="A44" s="174" t="s">
        <v>86</v>
      </c>
      <c r="B44" s="12" t="s">
        <v>67</v>
      </c>
      <c r="C44" s="149">
        <v>41917</v>
      </c>
      <c r="D44" s="41" t="s">
        <v>23</v>
      </c>
      <c r="E44" s="28">
        <v>150000</v>
      </c>
      <c r="F44" s="28">
        <v>150000</v>
      </c>
      <c r="G44" s="28"/>
      <c r="H44" s="166">
        <v>0</v>
      </c>
      <c r="I44" s="28">
        <v>0</v>
      </c>
      <c r="J44" s="138">
        <v>0</v>
      </c>
      <c r="K44" s="79" t="s">
        <v>144</v>
      </c>
      <c r="L44" s="80"/>
      <c r="M44" s="28"/>
      <c r="N44" s="28"/>
      <c r="O44" s="155" t="s">
        <v>45</v>
      </c>
      <c r="P44" s="31" t="s">
        <v>91</v>
      </c>
      <c r="Q44" s="27" t="s">
        <v>195</v>
      </c>
      <c r="R44" s="32" t="s">
        <v>41</v>
      </c>
      <c r="S44" s="8"/>
      <c r="T44" s="8"/>
      <c r="U44" s="8"/>
    </row>
    <row r="45" spans="1:21" s="13" customFormat="1" ht="24.75" customHeight="1">
      <c r="A45" s="148" t="s">
        <v>29</v>
      </c>
      <c r="B45" s="12" t="s">
        <v>94</v>
      </c>
      <c r="C45" s="149">
        <v>41925</v>
      </c>
      <c r="D45" s="41" t="s">
        <v>35</v>
      </c>
      <c r="E45" s="28">
        <v>12029.61</v>
      </c>
      <c r="F45" s="28">
        <v>12029.61</v>
      </c>
      <c r="G45" s="28"/>
      <c r="H45" s="166">
        <v>0</v>
      </c>
      <c r="I45" s="28">
        <v>0</v>
      </c>
      <c r="J45" s="138">
        <v>0</v>
      </c>
      <c r="K45" s="79" t="s">
        <v>51</v>
      </c>
      <c r="L45" s="80"/>
      <c r="M45" s="28"/>
      <c r="N45" s="28"/>
      <c r="O45" s="155" t="s">
        <v>45</v>
      </c>
      <c r="P45" s="31" t="s">
        <v>93</v>
      </c>
      <c r="Q45" s="27" t="s">
        <v>195</v>
      </c>
      <c r="R45" s="32" t="s">
        <v>89</v>
      </c>
      <c r="S45" s="8"/>
      <c r="T45" s="8"/>
      <c r="U45" s="8"/>
    </row>
    <row r="46" spans="1:21" s="13" customFormat="1" ht="25.5" customHeight="1">
      <c r="A46" s="148" t="s">
        <v>86</v>
      </c>
      <c r="B46" s="12" t="s">
        <v>113</v>
      </c>
      <c r="C46" s="149">
        <v>41992</v>
      </c>
      <c r="D46" s="82" t="s">
        <v>114</v>
      </c>
      <c r="E46" s="28">
        <v>13791.7</v>
      </c>
      <c r="F46" s="28">
        <v>13791.7</v>
      </c>
      <c r="G46" s="28">
        <v>0</v>
      </c>
      <c r="H46" s="166">
        <v>0</v>
      </c>
      <c r="I46" s="28">
        <v>0</v>
      </c>
      <c r="J46" s="138">
        <v>0</v>
      </c>
      <c r="K46" s="79" t="s">
        <v>116</v>
      </c>
      <c r="L46" s="80"/>
      <c r="M46" s="28"/>
      <c r="N46" s="28"/>
      <c r="O46" s="155" t="s">
        <v>45</v>
      </c>
      <c r="P46" s="31" t="s">
        <v>115</v>
      </c>
      <c r="Q46" s="27" t="s">
        <v>195</v>
      </c>
      <c r="R46" s="32" t="s">
        <v>42</v>
      </c>
      <c r="S46" s="8"/>
      <c r="T46" s="8"/>
      <c r="U46" s="8"/>
    </row>
    <row r="47" spans="1:21" s="13" customFormat="1" ht="24.75" customHeight="1">
      <c r="A47" s="148" t="s">
        <v>95</v>
      </c>
      <c r="B47" s="12" t="s">
        <v>98</v>
      </c>
      <c r="C47" s="149">
        <v>41944</v>
      </c>
      <c r="D47" s="82" t="s">
        <v>23</v>
      </c>
      <c r="E47" s="28">
        <v>12000</v>
      </c>
      <c r="F47" s="28">
        <v>12000</v>
      </c>
      <c r="G47" s="28"/>
      <c r="H47" s="166">
        <v>0</v>
      </c>
      <c r="I47" s="28">
        <v>0</v>
      </c>
      <c r="J47" s="138">
        <v>0</v>
      </c>
      <c r="K47" s="79" t="s">
        <v>51</v>
      </c>
      <c r="L47" s="80"/>
      <c r="M47" s="28"/>
      <c r="N47" s="28"/>
      <c r="O47" s="155" t="s">
        <v>45</v>
      </c>
      <c r="P47" s="31" t="s">
        <v>105</v>
      </c>
      <c r="Q47" s="27" t="s">
        <v>195</v>
      </c>
      <c r="R47" s="32" t="s">
        <v>42</v>
      </c>
      <c r="S47" s="8"/>
      <c r="T47" s="8"/>
      <c r="U47" s="8"/>
    </row>
    <row r="48" spans="1:21" s="13" customFormat="1" ht="32.25" customHeight="1">
      <c r="A48" s="148" t="s">
        <v>68</v>
      </c>
      <c r="B48" s="12" t="s">
        <v>196</v>
      </c>
      <c r="C48" s="149">
        <v>41961</v>
      </c>
      <c r="D48" s="82" t="s">
        <v>34</v>
      </c>
      <c r="E48" s="28">
        <v>17998.83</v>
      </c>
      <c r="F48" s="28">
        <v>17998.83</v>
      </c>
      <c r="G48" s="28"/>
      <c r="H48" s="166">
        <v>0</v>
      </c>
      <c r="I48" s="28">
        <v>0</v>
      </c>
      <c r="J48" s="138">
        <v>0</v>
      </c>
      <c r="K48" s="79" t="s">
        <v>116</v>
      </c>
      <c r="L48" s="80"/>
      <c r="M48" s="28"/>
      <c r="N48" s="28"/>
      <c r="O48" s="155" t="s">
        <v>45</v>
      </c>
      <c r="P48" s="31" t="s">
        <v>110</v>
      </c>
      <c r="Q48" s="27" t="s">
        <v>195</v>
      </c>
      <c r="R48" s="32" t="s">
        <v>42</v>
      </c>
      <c r="S48" s="8"/>
      <c r="T48" s="8"/>
      <c r="U48" s="8"/>
    </row>
    <row r="49" spans="1:21" s="13" customFormat="1" ht="25.5" customHeight="1">
      <c r="A49" s="148" t="s">
        <v>96</v>
      </c>
      <c r="B49" s="12" t="s">
        <v>100</v>
      </c>
      <c r="C49" s="149">
        <v>41946</v>
      </c>
      <c r="D49" s="82" t="s">
        <v>23</v>
      </c>
      <c r="E49" s="28">
        <v>50000</v>
      </c>
      <c r="F49" s="28">
        <v>50000</v>
      </c>
      <c r="G49" s="28">
        <v>0</v>
      </c>
      <c r="H49" s="166">
        <v>0</v>
      </c>
      <c r="I49" s="28">
        <v>0</v>
      </c>
      <c r="J49" s="138">
        <v>0</v>
      </c>
      <c r="K49" s="79" t="s">
        <v>116</v>
      </c>
      <c r="L49" s="80"/>
      <c r="M49" s="28"/>
      <c r="N49" s="28"/>
      <c r="O49" s="155" t="s">
        <v>45</v>
      </c>
      <c r="P49" s="31" t="s">
        <v>107</v>
      </c>
      <c r="Q49" s="27" t="s">
        <v>195</v>
      </c>
      <c r="R49" s="32" t="s">
        <v>44</v>
      </c>
      <c r="S49" s="8"/>
      <c r="T49" s="8"/>
      <c r="U49" s="8"/>
    </row>
    <row r="50" spans="1:21" s="13" customFormat="1" ht="27" customHeight="1">
      <c r="A50" s="148" t="s">
        <v>86</v>
      </c>
      <c r="B50" s="12" t="s">
        <v>126</v>
      </c>
      <c r="C50" s="149">
        <v>42007</v>
      </c>
      <c r="D50" s="82" t="s">
        <v>120</v>
      </c>
      <c r="E50" s="28">
        <v>4025.16</v>
      </c>
      <c r="F50" s="28">
        <v>4025.16</v>
      </c>
      <c r="G50" s="28"/>
      <c r="H50" s="166">
        <v>0</v>
      </c>
      <c r="I50" s="28">
        <v>0</v>
      </c>
      <c r="J50" s="138">
        <v>0</v>
      </c>
      <c r="K50" s="79" t="s">
        <v>51</v>
      </c>
      <c r="L50" s="80"/>
      <c r="M50" s="28"/>
      <c r="N50" s="28"/>
      <c r="O50" s="155" t="s">
        <v>45</v>
      </c>
      <c r="P50" s="31" t="s">
        <v>227</v>
      </c>
      <c r="Q50" s="27" t="s">
        <v>195</v>
      </c>
      <c r="R50" s="32" t="s">
        <v>41</v>
      </c>
      <c r="S50" s="8"/>
      <c r="T50" s="8"/>
      <c r="U50" s="8"/>
    </row>
    <row r="51" spans="1:21" s="13" customFormat="1" ht="35.25" customHeight="1">
      <c r="A51" s="148" t="s">
        <v>118</v>
      </c>
      <c r="B51" s="12" t="s">
        <v>119</v>
      </c>
      <c r="C51" s="149">
        <v>42010</v>
      </c>
      <c r="D51" s="82" t="s">
        <v>120</v>
      </c>
      <c r="E51" s="28">
        <v>2500</v>
      </c>
      <c r="F51" s="28">
        <v>2500</v>
      </c>
      <c r="G51" s="28">
        <v>0</v>
      </c>
      <c r="H51" s="166">
        <v>0</v>
      </c>
      <c r="I51" s="28">
        <v>0</v>
      </c>
      <c r="J51" s="138">
        <v>0</v>
      </c>
      <c r="K51" s="79" t="s">
        <v>228</v>
      </c>
      <c r="L51" s="80"/>
      <c r="M51" s="28"/>
      <c r="N51" s="28"/>
      <c r="O51" s="155" t="s">
        <v>45</v>
      </c>
      <c r="P51" s="31" t="s">
        <v>154</v>
      </c>
      <c r="Q51" s="27" t="s">
        <v>195</v>
      </c>
      <c r="R51" s="32" t="s">
        <v>44</v>
      </c>
      <c r="S51" s="8"/>
      <c r="T51" s="8"/>
      <c r="U51" s="8"/>
    </row>
    <row r="52" spans="1:21" s="13" customFormat="1" ht="40.5" customHeight="1">
      <c r="A52" s="148" t="s">
        <v>128</v>
      </c>
      <c r="B52" s="12" t="s">
        <v>129</v>
      </c>
      <c r="C52" s="149">
        <v>42037</v>
      </c>
      <c r="D52" s="82" t="s">
        <v>23</v>
      </c>
      <c r="E52" s="28">
        <v>40000</v>
      </c>
      <c r="F52" s="28">
        <v>40000</v>
      </c>
      <c r="G52" s="28"/>
      <c r="H52" s="166">
        <v>0</v>
      </c>
      <c r="I52" s="28">
        <v>0</v>
      </c>
      <c r="J52" s="138">
        <v>0</v>
      </c>
      <c r="K52" s="79" t="s">
        <v>143</v>
      </c>
      <c r="L52" s="80"/>
      <c r="M52" s="28"/>
      <c r="N52" s="28"/>
      <c r="O52" s="155" t="s">
        <v>45</v>
      </c>
      <c r="P52" s="31" t="s">
        <v>229</v>
      </c>
      <c r="Q52" s="27" t="s">
        <v>195</v>
      </c>
      <c r="R52" s="32" t="s">
        <v>133</v>
      </c>
      <c r="S52" s="8"/>
      <c r="T52" s="8"/>
      <c r="U52" s="8"/>
    </row>
    <row r="53" spans="1:21" s="13" customFormat="1" ht="21.75" customHeight="1">
      <c r="A53" s="148" t="s">
        <v>118</v>
      </c>
      <c r="B53" s="12" t="s">
        <v>130</v>
      </c>
      <c r="C53" s="149">
        <v>42046</v>
      </c>
      <c r="D53" s="82" t="s">
        <v>122</v>
      </c>
      <c r="E53" s="28">
        <v>6656.83</v>
      </c>
      <c r="F53" s="28">
        <v>6656.83</v>
      </c>
      <c r="G53" s="28"/>
      <c r="H53" s="166">
        <v>0</v>
      </c>
      <c r="I53" s="28">
        <v>0</v>
      </c>
      <c r="J53" s="138">
        <v>0</v>
      </c>
      <c r="K53" s="79" t="s">
        <v>51</v>
      </c>
      <c r="L53" s="80"/>
      <c r="M53" s="28"/>
      <c r="N53" s="28"/>
      <c r="O53" s="155" t="s">
        <v>45</v>
      </c>
      <c r="P53" s="31"/>
      <c r="Q53" s="27" t="s">
        <v>195</v>
      </c>
      <c r="R53" s="32" t="s">
        <v>44</v>
      </c>
      <c r="S53" s="8"/>
      <c r="T53" s="8"/>
      <c r="U53" s="8"/>
    </row>
    <row r="54" spans="1:21" s="13" customFormat="1" ht="33.75" customHeight="1">
      <c r="A54" s="148" t="s">
        <v>29</v>
      </c>
      <c r="B54" s="12" t="s">
        <v>136</v>
      </c>
      <c r="C54" s="149">
        <v>42049</v>
      </c>
      <c r="D54" s="82" t="s">
        <v>34</v>
      </c>
      <c r="E54" s="28">
        <v>14626.98</v>
      </c>
      <c r="F54" s="28">
        <v>14626.98</v>
      </c>
      <c r="G54" s="28">
        <v>0</v>
      </c>
      <c r="H54" s="166">
        <v>0</v>
      </c>
      <c r="I54" s="28">
        <v>0</v>
      </c>
      <c r="J54" s="138">
        <v>0</v>
      </c>
      <c r="K54" s="79" t="s">
        <v>116</v>
      </c>
      <c r="L54" s="80"/>
      <c r="M54" s="28"/>
      <c r="N54" s="28"/>
      <c r="O54" s="155" t="s">
        <v>45</v>
      </c>
      <c r="P54" s="31" t="s">
        <v>197</v>
      </c>
      <c r="Q54" s="27" t="s">
        <v>195</v>
      </c>
      <c r="R54" s="32" t="s">
        <v>103</v>
      </c>
      <c r="S54" s="8"/>
      <c r="T54" s="8"/>
      <c r="U54" s="8"/>
    </row>
    <row r="55" spans="1:21" s="13" customFormat="1" ht="29.25" customHeight="1">
      <c r="A55" s="148" t="s">
        <v>31</v>
      </c>
      <c r="B55" s="12" t="s">
        <v>131</v>
      </c>
      <c r="C55" s="149">
        <v>42051</v>
      </c>
      <c r="D55" s="82" t="s">
        <v>120</v>
      </c>
      <c r="E55" s="28">
        <v>23450</v>
      </c>
      <c r="F55" s="28">
        <v>23450</v>
      </c>
      <c r="G55" s="28">
        <v>0</v>
      </c>
      <c r="H55" s="166">
        <v>0</v>
      </c>
      <c r="I55" s="28">
        <v>0</v>
      </c>
      <c r="J55" s="138">
        <v>0</v>
      </c>
      <c r="K55" s="79" t="s">
        <v>116</v>
      </c>
      <c r="L55" s="80"/>
      <c r="M55" s="28"/>
      <c r="N55" s="28"/>
      <c r="O55" s="155" t="s">
        <v>45</v>
      </c>
      <c r="P55" s="31" t="s">
        <v>152</v>
      </c>
      <c r="Q55" s="27" t="s">
        <v>195</v>
      </c>
      <c r="R55" s="32" t="s">
        <v>41</v>
      </c>
      <c r="S55" s="8"/>
      <c r="T55" s="8"/>
      <c r="U55" s="8"/>
    </row>
    <row r="56" spans="1:21" s="13" customFormat="1" ht="33.75" customHeight="1">
      <c r="A56" s="148" t="s">
        <v>49</v>
      </c>
      <c r="B56" s="12" t="s">
        <v>141</v>
      </c>
      <c r="C56" s="149">
        <v>42056</v>
      </c>
      <c r="D56" s="82" t="s">
        <v>120</v>
      </c>
      <c r="E56" s="28">
        <v>0</v>
      </c>
      <c r="F56" s="28">
        <v>0</v>
      </c>
      <c r="G56" s="28">
        <v>0</v>
      </c>
      <c r="H56" s="166">
        <v>0</v>
      </c>
      <c r="I56" s="28">
        <v>0</v>
      </c>
      <c r="J56" s="138">
        <v>0</v>
      </c>
      <c r="K56" s="219" t="s">
        <v>230</v>
      </c>
      <c r="L56" s="220"/>
      <c r="M56" s="28"/>
      <c r="N56" s="28"/>
      <c r="O56" s="155" t="s">
        <v>45</v>
      </c>
      <c r="P56" s="31" t="s">
        <v>147</v>
      </c>
      <c r="Q56" s="27" t="s">
        <v>195</v>
      </c>
      <c r="R56" s="32" t="s">
        <v>41</v>
      </c>
      <c r="S56" s="8"/>
      <c r="T56" s="8"/>
      <c r="U56" s="8"/>
    </row>
    <row r="57" spans="1:21" s="13" customFormat="1" ht="33.75" customHeight="1">
      <c r="A57" s="148" t="s">
        <v>30</v>
      </c>
      <c r="B57" s="12" t="s">
        <v>142</v>
      </c>
      <c r="C57" s="149">
        <v>42057</v>
      </c>
      <c r="D57" s="82" t="s">
        <v>23</v>
      </c>
      <c r="E57" s="28">
        <v>2000</v>
      </c>
      <c r="F57" s="28">
        <v>2000</v>
      </c>
      <c r="G57" s="28">
        <v>0</v>
      </c>
      <c r="H57" s="166">
        <v>0</v>
      </c>
      <c r="I57" s="28">
        <v>0</v>
      </c>
      <c r="J57" s="138">
        <v>0</v>
      </c>
      <c r="K57" s="79" t="s">
        <v>231</v>
      </c>
      <c r="L57" s="80"/>
      <c r="M57" s="28"/>
      <c r="N57" s="28"/>
      <c r="O57" s="155" t="s">
        <v>45</v>
      </c>
      <c r="P57" s="31" t="s">
        <v>147</v>
      </c>
      <c r="Q57" s="27" t="s">
        <v>195</v>
      </c>
      <c r="R57" s="32" t="s">
        <v>41</v>
      </c>
      <c r="S57" s="8"/>
      <c r="T57" s="8"/>
      <c r="U57" s="8"/>
    </row>
    <row r="58" spans="1:21" s="13" customFormat="1" ht="33.75" customHeight="1">
      <c r="A58" s="148" t="s">
        <v>22</v>
      </c>
      <c r="B58" s="12" t="s">
        <v>145</v>
      </c>
      <c r="C58" s="149">
        <v>42061</v>
      </c>
      <c r="D58" s="82" t="s">
        <v>35</v>
      </c>
      <c r="E58" s="28">
        <v>105000</v>
      </c>
      <c r="F58" s="28">
        <v>105000</v>
      </c>
      <c r="G58" s="28">
        <v>0</v>
      </c>
      <c r="H58" s="166">
        <v>0</v>
      </c>
      <c r="I58" s="28">
        <v>0</v>
      </c>
      <c r="J58" s="138">
        <v>0</v>
      </c>
      <c r="K58" s="219" t="s">
        <v>232</v>
      </c>
      <c r="L58" s="220"/>
      <c r="M58" s="28"/>
      <c r="N58" s="28"/>
      <c r="O58" s="155" t="s">
        <v>45</v>
      </c>
      <c r="P58" s="31" t="s">
        <v>149</v>
      </c>
      <c r="Q58" s="27" t="s">
        <v>195</v>
      </c>
      <c r="R58" s="32" t="s">
        <v>41</v>
      </c>
      <c r="S58" s="8"/>
      <c r="T58" s="8"/>
      <c r="U58" s="8"/>
    </row>
    <row r="59" spans="1:21" s="13" customFormat="1" ht="33.75" customHeight="1">
      <c r="A59" s="148" t="s">
        <v>29</v>
      </c>
      <c r="B59" s="12" t="s">
        <v>137</v>
      </c>
      <c r="C59" s="149">
        <v>42056</v>
      </c>
      <c r="D59" s="82" t="s">
        <v>224</v>
      </c>
      <c r="E59" s="28">
        <v>10000</v>
      </c>
      <c r="F59" s="28">
        <v>10000</v>
      </c>
      <c r="G59" s="28">
        <v>0</v>
      </c>
      <c r="H59" s="166">
        <v>0</v>
      </c>
      <c r="I59" s="28">
        <v>0</v>
      </c>
      <c r="J59" s="138">
        <v>0</v>
      </c>
      <c r="K59" s="79" t="s">
        <v>238</v>
      </c>
      <c r="L59" s="80"/>
      <c r="M59" s="28"/>
      <c r="N59" s="28"/>
      <c r="O59" s="155" t="s">
        <v>45</v>
      </c>
      <c r="P59" s="31" t="s">
        <v>147</v>
      </c>
      <c r="Q59" s="27" t="s">
        <v>195</v>
      </c>
      <c r="R59" s="32" t="s">
        <v>41</v>
      </c>
      <c r="S59" s="8"/>
      <c r="T59" s="8"/>
      <c r="U59" s="8"/>
    </row>
    <row r="60" spans="1:21" s="13" customFormat="1" ht="31.5" customHeight="1">
      <c r="A60" s="148" t="s">
        <v>29</v>
      </c>
      <c r="B60" s="12" t="s">
        <v>139</v>
      </c>
      <c r="C60" s="149">
        <v>42056</v>
      </c>
      <c r="D60" s="82" t="s">
        <v>224</v>
      </c>
      <c r="E60" s="28">
        <v>1000</v>
      </c>
      <c r="F60" s="28">
        <v>10000</v>
      </c>
      <c r="G60" s="28">
        <v>0</v>
      </c>
      <c r="H60" s="166">
        <v>0</v>
      </c>
      <c r="I60" s="28">
        <v>0</v>
      </c>
      <c r="J60" s="138">
        <v>0</v>
      </c>
      <c r="K60" s="79" t="s">
        <v>238</v>
      </c>
      <c r="L60" s="80"/>
      <c r="M60" s="28"/>
      <c r="N60" s="28"/>
      <c r="O60" s="155" t="s">
        <v>45</v>
      </c>
      <c r="P60" s="31" t="s">
        <v>147</v>
      </c>
      <c r="Q60" s="27" t="s">
        <v>195</v>
      </c>
      <c r="R60" s="32" t="s">
        <v>41</v>
      </c>
      <c r="S60" s="8"/>
      <c r="T60" s="8"/>
      <c r="U60" s="8"/>
    </row>
    <row r="61" spans="1:21" s="13" customFormat="1" ht="33.75" customHeight="1">
      <c r="A61" s="148" t="s">
        <v>138</v>
      </c>
      <c r="B61" s="12" t="s">
        <v>140</v>
      </c>
      <c r="C61" s="149">
        <v>42056</v>
      </c>
      <c r="D61" s="82" t="s">
        <v>225</v>
      </c>
      <c r="E61" s="28">
        <v>1000</v>
      </c>
      <c r="F61" s="28">
        <v>10000</v>
      </c>
      <c r="G61" s="28">
        <v>0</v>
      </c>
      <c r="H61" s="166">
        <v>0</v>
      </c>
      <c r="I61" s="28">
        <v>0</v>
      </c>
      <c r="J61" s="138">
        <v>0</v>
      </c>
      <c r="K61" s="79" t="s">
        <v>238</v>
      </c>
      <c r="L61" s="80"/>
      <c r="M61" s="28"/>
      <c r="N61" s="28"/>
      <c r="O61" s="155" t="s">
        <v>45</v>
      </c>
      <c r="P61" s="31" t="s">
        <v>147</v>
      </c>
      <c r="Q61" s="27" t="s">
        <v>195</v>
      </c>
      <c r="R61" s="32" t="s">
        <v>41</v>
      </c>
      <c r="S61" s="8"/>
      <c r="T61" s="8"/>
      <c r="U61" s="8"/>
    </row>
    <row r="62" spans="1:22" ht="13.5">
      <c r="A62" s="5"/>
      <c r="B62" s="5"/>
      <c r="C62" s="5"/>
      <c r="D62" s="35"/>
      <c r="E62" s="36"/>
      <c r="F62" s="36"/>
      <c r="G62" s="36"/>
      <c r="H62" s="42"/>
      <c r="I62" s="42"/>
      <c r="J62" s="42"/>
      <c r="K62" s="36"/>
      <c r="L62" s="42"/>
      <c r="M62" s="36"/>
      <c r="N62" s="42"/>
      <c r="O62" s="36"/>
      <c r="P62" s="36"/>
      <c r="Q62" s="36"/>
      <c r="R62" s="36"/>
      <c r="S62" s="36"/>
      <c r="T62" s="5"/>
      <c r="U62" s="5"/>
      <c r="V62" s="5"/>
    </row>
    <row r="63" spans="1:22" ht="13.5">
      <c r="A63" s="5"/>
      <c r="B63" s="5"/>
      <c r="C63" s="5"/>
      <c r="D63" s="35"/>
      <c r="E63" s="36"/>
      <c r="F63" s="36"/>
      <c r="G63" s="36"/>
      <c r="H63" s="42"/>
      <c r="I63" s="42"/>
      <c r="J63" s="42"/>
      <c r="K63" s="36"/>
      <c r="L63" s="42"/>
      <c r="M63" s="36"/>
      <c r="N63" s="42"/>
      <c r="O63" s="36"/>
      <c r="P63" s="36"/>
      <c r="Q63" s="36"/>
      <c r="R63" s="36"/>
      <c r="S63" s="36"/>
      <c r="T63" s="5"/>
      <c r="U63" s="5"/>
      <c r="V63" s="5"/>
    </row>
    <row r="64" spans="1:19" ht="13.5">
      <c r="A64" s="5"/>
      <c r="B64" s="5"/>
      <c r="C64" s="5"/>
      <c r="D64" s="35"/>
      <c r="E64" s="36"/>
      <c r="F64" s="36"/>
      <c r="G64" s="36"/>
      <c r="H64" s="42"/>
      <c r="I64" s="42"/>
      <c r="J64" s="42"/>
      <c r="K64" s="36"/>
      <c r="L64" s="42"/>
      <c r="M64" s="36"/>
      <c r="N64" s="42"/>
      <c r="O64" s="36"/>
      <c r="P64" s="36"/>
      <c r="Q64" s="36"/>
      <c r="R64" s="36"/>
      <c r="S64" s="36"/>
    </row>
    <row r="65" spans="1:19" ht="13.5">
      <c r="A65" s="5"/>
      <c r="B65" s="5"/>
      <c r="C65" s="5"/>
      <c r="D65" s="35"/>
      <c r="E65" s="36"/>
      <c r="F65" s="36"/>
      <c r="G65" s="36"/>
      <c r="H65" s="42"/>
      <c r="I65" s="42"/>
      <c r="J65" s="42"/>
      <c r="K65" s="36"/>
      <c r="L65" s="42"/>
      <c r="M65" s="36"/>
      <c r="N65" s="42"/>
      <c r="O65" s="36"/>
      <c r="P65" s="36"/>
      <c r="Q65" s="36"/>
      <c r="R65" s="36"/>
      <c r="S65" s="36"/>
    </row>
    <row r="66" spans="1:19" ht="13.5">
      <c r="A66" s="5"/>
      <c r="B66" s="5"/>
      <c r="C66" s="5"/>
      <c r="D66" s="6"/>
      <c r="E66" s="5"/>
      <c r="F66" s="5"/>
      <c r="G66" s="5"/>
      <c r="H66" s="7"/>
      <c r="I66" s="7"/>
      <c r="J66" s="7"/>
      <c r="K66" s="5"/>
      <c r="L66" s="7"/>
      <c r="M66" s="5"/>
      <c r="N66" s="7"/>
      <c r="O66" s="5"/>
      <c r="P66" s="5"/>
      <c r="Q66" s="5"/>
      <c r="R66" s="5"/>
      <c r="S66" s="5"/>
    </row>
    <row r="67" spans="1:19" ht="13.5">
      <c r="A67" s="5"/>
      <c r="B67" s="5"/>
      <c r="C67" s="5"/>
      <c r="D67" s="6"/>
      <c r="E67" s="5"/>
      <c r="F67" s="5"/>
      <c r="G67" s="5"/>
      <c r="H67" s="7"/>
      <c r="I67" s="7"/>
      <c r="J67" s="7"/>
      <c r="K67" s="5"/>
      <c r="L67" s="7"/>
      <c r="M67" s="5"/>
      <c r="N67" s="7"/>
      <c r="O67" s="5"/>
      <c r="P67" s="5"/>
      <c r="Q67" s="5"/>
      <c r="R67" s="5"/>
      <c r="S67" s="5"/>
    </row>
    <row r="68" spans="1:19" ht="13.5">
      <c r="A68" s="5"/>
      <c r="B68" s="5"/>
      <c r="C68" s="5"/>
      <c r="D68" s="6"/>
      <c r="E68" s="5"/>
      <c r="F68" s="5"/>
      <c r="G68" s="5"/>
      <c r="H68" s="7"/>
      <c r="I68" s="7"/>
      <c r="J68" s="7"/>
      <c r="K68" s="5"/>
      <c r="L68" s="7"/>
      <c r="M68" s="5"/>
      <c r="N68" s="7"/>
      <c r="O68" s="5"/>
      <c r="P68" s="5"/>
      <c r="Q68" s="5"/>
      <c r="R68" s="5"/>
      <c r="S68" s="5"/>
    </row>
    <row r="69" spans="1:19" ht="13.5">
      <c r="A69" s="5"/>
      <c r="B69" s="5"/>
      <c r="C69" s="5"/>
      <c r="D69" s="6"/>
      <c r="E69" s="5"/>
      <c r="F69" s="5"/>
      <c r="G69" s="5"/>
      <c r="H69" s="7"/>
      <c r="I69" s="7"/>
      <c r="J69" s="7"/>
      <c r="K69" s="5"/>
      <c r="L69" s="7"/>
      <c r="M69" s="5"/>
      <c r="N69" s="7"/>
      <c r="O69" s="5"/>
      <c r="P69" s="5"/>
      <c r="Q69" s="5"/>
      <c r="R69" s="5"/>
      <c r="S69" s="5"/>
    </row>
    <row r="70" spans="1:19" ht="13.5">
      <c r="A70" s="5"/>
      <c r="B70" s="5"/>
      <c r="C70" s="5"/>
      <c r="D70" s="6"/>
      <c r="E70" s="5"/>
      <c r="F70" s="5"/>
      <c r="G70" s="5"/>
      <c r="H70" s="7"/>
      <c r="I70" s="7"/>
      <c r="J70" s="7"/>
      <c r="K70" s="5"/>
      <c r="L70" s="7"/>
      <c r="M70" s="5"/>
      <c r="N70" s="7"/>
      <c r="O70" s="5"/>
      <c r="P70" s="5"/>
      <c r="Q70" s="5"/>
      <c r="R70" s="5"/>
      <c r="S70" s="5"/>
    </row>
    <row r="71" spans="1:19" ht="13.5">
      <c r="A71" s="5"/>
      <c r="B71" s="5"/>
      <c r="C71" s="5"/>
      <c r="D71" s="6"/>
      <c r="E71" s="5"/>
      <c r="F71" s="5"/>
      <c r="G71" s="5"/>
      <c r="H71" s="7"/>
      <c r="I71" s="7"/>
      <c r="J71" s="7"/>
      <c r="K71" s="5"/>
      <c r="L71" s="7"/>
      <c r="M71" s="5"/>
      <c r="N71" s="7"/>
      <c r="O71" s="5"/>
      <c r="P71" s="5"/>
      <c r="Q71" s="5"/>
      <c r="R71" s="5"/>
      <c r="S71" s="5"/>
    </row>
    <row r="72" spans="1:19" ht="13.5">
      <c r="A72" s="5"/>
      <c r="B72" s="5"/>
      <c r="C72" s="5"/>
      <c r="D72" s="6"/>
      <c r="E72" s="5"/>
      <c r="F72" s="5"/>
      <c r="G72" s="5"/>
      <c r="H72" s="7"/>
      <c r="I72" s="7"/>
      <c r="J72" s="7"/>
      <c r="K72" s="5"/>
      <c r="L72" s="7"/>
      <c r="M72" s="5"/>
      <c r="N72" s="7"/>
      <c r="O72" s="5"/>
      <c r="P72" s="5"/>
      <c r="Q72" s="5"/>
      <c r="R72" s="5"/>
      <c r="S72" s="5"/>
    </row>
  </sheetData>
  <sheetProtection/>
  <mergeCells count="7">
    <mergeCell ref="A32:B32"/>
    <mergeCell ref="K56:L56"/>
    <mergeCell ref="K58:L58"/>
    <mergeCell ref="S7:U7"/>
    <mergeCell ref="S8:U8"/>
    <mergeCell ref="S22:U22"/>
    <mergeCell ref="S23:U23"/>
  </mergeCells>
  <printOptions/>
  <pageMargins left="0" right="0" top="0.55" bottom="0.4" header="0.25" footer="0.2"/>
  <pageSetup fitToHeight="0" fitToWidth="1" horizontalDpi="600" verticalDpi="600" orientation="landscape" paperSize="5" scale="60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"/>
  <sheetViews>
    <sheetView zoomScale="70" zoomScaleNormal="70" workbookViewId="0" topLeftCell="A1">
      <selection activeCell="I20" sqref="I20"/>
    </sheetView>
  </sheetViews>
  <sheetFormatPr defaultColWidth="9.140625" defaultRowHeight="12.75"/>
  <cols>
    <col min="1" max="1" width="10.421875" style="66" customWidth="1"/>
    <col min="2" max="2" width="16.57421875" style="0" customWidth="1"/>
    <col min="3" max="3" width="12.421875" style="2" customWidth="1"/>
    <col min="4" max="4" width="12.140625" style="0" customWidth="1"/>
    <col min="5" max="5" width="21.140625" style="128" customWidth="1"/>
    <col min="6" max="6" width="21.00390625" style="128" customWidth="1"/>
    <col min="7" max="7" width="20.140625" style="128" customWidth="1"/>
    <col min="8" max="8" width="19.421875" style="128" customWidth="1"/>
    <col min="9" max="9" width="23.00390625" style="0" customWidth="1"/>
    <col min="10" max="10" width="23.28125" style="0" customWidth="1"/>
    <col min="11" max="11" width="21.421875" style="0" customWidth="1"/>
    <col min="12" max="12" width="13.00390625" style="0" customWidth="1"/>
    <col min="13" max="13" width="10.421875" style="0" customWidth="1"/>
    <col min="14" max="14" width="8.28125" style="0" customWidth="1"/>
    <col min="15" max="15" width="18.7109375" style="0" customWidth="1"/>
    <col min="16" max="16" width="15.421875" style="0" customWidth="1"/>
    <col min="17" max="17" width="9.7109375" style="0" customWidth="1"/>
    <col min="18" max="18" width="17.28125" style="0" customWidth="1"/>
    <col min="23" max="23" width="14.00390625" style="0" bestFit="1" customWidth="1"/>
    <col min="24" max="24" width="12.8515625" style="0" bestFit="1" customWidth="1"/>
  </cols>
  <sheetData>
    <row r="1" spans="1:18" ht="15">
      <c r="A1" s="225" t="s">
        <v>219</v>
      </c>
      <c r="B1" s="226"/>
      <c r="C1" s="226"/>
      <c r="D1" s="226"/>
      <c r="E1" s="226"/>
      <c r="F1" s="226"/>
      <c r="G1" s="226"/>
      <c r="H1" s="226"/>
      <c r="I1" s="177" t="s">
        <v>176</v>
      </c>
      <c r="J1" s="18"/>
      <c r="K1" s="16"/>
      <c r="L1" s="18" t="s">
        <v>15</v>
      </c>
      <c r="M1" s="16"/>
      <c r="N1" s="17"/>
      <c r="O1" s="16"/>
      <c r="P1" s="16"/>
      <c r="Q1" s="16"/>
      <c r="R1" s="16"/>
    </row>
    <row r="2" spans="1:18" ht="14.25" thickBot="1">
      <c r="A2" s="84"/>
      <c r="B2" s="5"/>
      <c r="C2" s="6"/>
      <c r="D2" s="6"/>
      <c r="E2" s="111"/>
      <c r="F2" s="111"/>
      <c r="G2" s="111"/>
      <c r="H2" s="111"/>
      <c r="I2" s="7"/>
      <c r="J2" s="7"/>
      <c r="K2" s="5"/>
      <c r="L2" s="7"/>
      <c r="M2" s="5"/>
      <c r="N2" s="7"/>
      <c r="O2" s="5"/>
      <c r="P2" s="5"/>
      <c r="Q2" s="5"/>
      <c r="R2" s="5"/>
    </row>
    <row r="3" spans="1:18" ht="65.25" thickBot="1">
      <c r="A3" s="74" t="s">
        <v>71</v>
      </c>
      <c r="B3" s="74" t="s">
        <v>72</v>
      </c>
      <c r="C3" s="75" t="s">
        <v>73</v>
      </c>
      <c r="D3" s="76" t="s">
        <v>74</v>
      </c>
      <c r="E3" s="112" t="s">
        <v>81</v>
      </c>
      <c r="F3" s="112" t="s">
        <v>69</v>
      </c>
      <c r="G3" s="112" t="s">
        <v>83</v>
      </c>
      <c r="H3" s="112" t="s">
        <v>70</v>
      </c>
      <c r="I3" s="77" t="s">
        <v>82</v>
      </c>
      <c r="J3" s="76" t="s">
        <v>84</v>
      </c>
      <c r="K3" s="77" t="s">
        <v>85</v>
      </c>
      <c r="L3" s="76" t="s">
        <v>75</v>
      </c>
      <c r="M3" s="78" t="s">
        <v>76</v>
      </c>
      <c r="N3" s="76" t="s">
        <v>75</v>
      </c>
      <c r="O3" s="76" t="s">
        <v>78</v>
      </c>
      <c r="P3" s="76" t="s">
        <v>77</v>
      </c>
      <c r="Q3" s="76" t="s">
        <v>79</v>
      </c>
      <c r="R3" s="76" t="s">
        <v>162</v>
      </c>
    </row>
    <row r="4" spans="1:18" ht="17.25" thickBot="1">
      <c r="A4" s="85"/>
      <c r="B4" s="20"/>
      <c r="C4" s="21"/>
      <c r="D4" s="20"/>
      <c r="E4" s="113"/>
      <c r="F4" s="113"/>
      <c r="G4" s="113"/>
      <c r="H4" s="113"/>
      <c r="I4" s="22"/>
      <c r="J4" s="73">
        <v>10000000</v>
      </c>
      <c r="K4" s="22"/>
      <c r="L4" s="21"/>
      <c r="M4" s="22"/>
      <c r="N4" s="20"/>
      <c r="O4" s="20"/>
      <c r="P4" s="20"/>
      <c r="Q4" s="20"/>
      <c r="R4" s="20"/>
    </row>
    <row r="5" spans="1:18" s="13" customFormat="1" ht="16.5">
      <c r="A5" s="89"/>
      <c r="B5" s="8"/>
      <c r="C5" s="97"/>
      <c r="D5" s="8"/>
      <c r="E5" s="156"/>
      <c r="F5" s="156"/>
      <c r="G5" s="156"/>
      <c r="H5" s="156"/>
      <c r="I5" s="101"/>
      <c r="J5" s="157"/>
      <c r="K5" s="101"/>
      <c r="L5" s="97"/>
      <c r="M5" s="101"/>
      <c r="N5" s="8"/>
      <c r="O5" s="8"/>
      <c r="P5" s="8"/>
      <c r="Q5" s="8"/>
      <c r="R5" s="8"/>
    </row>
    <row r="6" spans="1:18" ht="16.5">
      <c r="A6" s="104" t="s">
        <v>172</v>
      </c>
      <c r="B6" s="102"/>
      <c r="C6" s="103"/>
      <c r="D6" s="102"/>
      <c r="E6" s="114">
        <f>'PROPERTY-Claims before 3-1-15'!E32</f>
        <v>2271805.0200000005</v>
      </c>
      <c r="F6" s="105">
        <f>'PROPERTY-Claims before 3-1-15'!F32</f>
        <v>0</v>
      </c>
      <c r="G6" s="105">
        <f>'PROPERTY-Claims before 3-1-15'!G32</f>
        <v>2271805.0200000005</v>
      </c>
      <c r="H6" s="175">
        <f>'PROPERTY-Claims before 3-1-15'!H32</f>
        <v>-450000</v>
      </c>
      <c r="I6" s="105">
        <f>'PROPERTY-Claims before 3-1-15'!I32</f>
        <v>1821805.0200000003</v>
      </c>
      <c r="J6" s="176">
        <f>'PROPERTY-Claims before 3-1-15'!J32</f>
        <v>8178194.979999999</v>
      </c>
      <c r="K6" s="105">
        <f>'PROPERTY-Claims before 3-1-15'!K32</f>
        <v>1821805.0200000003</v>
      </c>
      <c r="L6" s="97"/>
      <c r="M6" s="101"/>
      <c r="N6" s="8"/>
      <c r="O6" s="8"/>
      <c r="P6" s="8"/>
      <c r="Q6" s="8"/>
      <c r="R6" s="8"/>
    </row>
    <row r="7" spans="1:20" s="57" customFormat="1" ht="42">
      <c r="A7" s="15" t="s">
        <v>31</v>
      </c>
      <c r="B7" s="189" t="s">
        <v>161</v>
      </c>
      <c r="C7" s="190" t="s">
        <v>171</v>
      </c>
      <c r="D7" s="89" t="s">
        <v>23</v>
      </c>
      <c r="E7" s="115">
        <v>754558.05</v>
      </c>
      <c r="F7" s="115">
        <v>0</v>
      </c>
      <c r="G7" s="115">
        <v>754558.05</v>
      </c>
      <c r="H7" s="116">
        <v>-25000</v>
      </c>
      <c r="I7" s="90">
        <f>G7+H7</f>
        <v>729558.05</v>
      </c>
      <c r="J7" s="178">
        <f>J6-I7</f>
        <v>7448636.929999999</v>
      </c>
      <c r="K7" s="92">
        <v>729558.05</v>
      </c>
      <c r="L7" s="93">
        <v>42639</v>
      </c>
      <c r="M7" s="90"/>
      <c r="N7" s="191"/>
      <c r="O7" s="96" t="s">
        <v>45</v>
      </c>
      <c r="P7" s="8" t="s">
        <v>165</v>
      </c>
      <c r="Q7" s="89" t="s">
        <v>183</v>
      </c>
      <c r="R7" s="12" t="s">
        <v>240</v>
      </c>
      <c r="S7" s="227"/>
      <c r="T7" s="227"/>
    </row>
    <row r="8" spans="1:24" s="57" customFormat="1" ht="42">
      <c r="A8" s="14" t="s">
        <v>174</v>
      </c>
      <c r="B8" s="81" t="s">
        <v>168</v>
      </c>
      <c r="C8" s="107" t="s">
        <v>182</v>
      </c>
      <c r="D8" s="14" t="s">
        <v>170</v>
      </c>
      <c r="E8" s="117">
        <v>27217.04</v>
      </c>
      <c r="F8" s="117">
        <v>0</v>
      </c>
      <c r="G8" s="117">
        <v>27217.04</v>
      </c>
      <c r="H8" s="118">
        <v>0</v>
      </c>
      <c r="I8" s="72">
        <v>27217.04</v>
      </c>
      <c r="J8" s="178">
        <f aca="true" t="shared" si="0" ref="J8:J21">J7-I8</f>
        <v>7421419.889999999</v>
      </c>
      <c r="K8" s="92">
        <v>27217.04</v>
      </c>
      <c r="L8" s="93">
        <v>42244</v>
      </c>
      <c r="M8" s="72"/>
      <c r="N8" s="72"/>
      <c r="O8" s="94" t="s">
        <v>45</v>
      </c>
      <c r="P8" s="5" t="s">
        <v>166</v>
      </c>
      <c r="Q8" s="84" t="s">
        <v>183</v>
      </c>
      <c r="R8" s="81" t="s">
        <v>163</v>
      </c>
      <c r="W8" s="196">
        <f>(E7+E9+E10+E11+E13+E14+E15+E18+E21)+1100000</f>
        <v>2767520.2</v>
      </c>
      <c r="X8" s="196">
        <f>W8/9</f>
        <v>307502.2444444445</v>
      </c>
    </row>
    <row r="9" spans="1:18" s="57" customFormat="1" ht="27.75">
      <c r="A9" s="14" t="s">
        <v>68</v>
      </c>
      <c r="B9" s="81" t="s">
        <v>177</v>
      </c>
      <c r="C9" s="108">
        <v>42092</v>
      </c>
      <c r="D9" s="14" t="s">
        <v>23</v>
      </c>
      <c r="E9" s="117">
        <v>60245.61</v>
      </c>
      <c r="F9" s="117">
        <v>0</v>
      </c>
      <c r="G9" s="117">
        <v>60245.61</v>
      </c>
      <c r="H9" s="119">
        <v>-25000</v>
      </c>
      <c r="I9" s="72">
        <v>35245.61</v>
      </c>
      <c r="J9" s="178">
        <f t="shared" si="0"/>
        <v>7386174.279999998</v>
      </c>
      <c r="K9" s="92">
        <v>35245.61</v>
      </c>
      <c r="L9" s="93">
        <v>42173</v>
      </c>
      <c r="M9" s="72"/>
      <c r="N9" s="72"/>
      <c r="O9" s="94" t="s">
        <v>45</v>
      </c>
      <c r="P9" s="5" t="s">
        <v>179</v>
      </c>
      <c r="Q9" s="84" t="s">
        <v>183</v>
      </c>
      <c r="R9" s="81" t="s">
        <v>178</v>
      </c>
    </row>
    <row r="10" spans="1:18" s="5" customFormat="1" ht="42">
      <c r="A10" s="14" t="s">
        <v>31</v>
      </c>
      <c r="B10" s="81" t="s">
        <v>184</v>
      </c>
      <c r="C10" s="108">
        <v>42118</v>
      </c>
      <c r="D10" s="84" t="s">
        <v>23</v>
      </c>
      <c r="E10" s="111">
        <v>25149.26</v>
      </c>
      <c r="F10" s="111">
        <v>0</v>
      </c>
      <c r="G10" s="111">
        <v>25149.26</v>
      </c>
      <c r="H10" s="129">
        <v>-25000</v>
      </c>
      <c r="I10" s="111">
        <v>149.26</v>
      </c>
      <c r="J10" s="178">
        <f t="shared" si="0"/>
        <v>7386025.019999999</v>
      </c>
      <c r="K10" s="160">
        <v>149.26</v>
      </c>
      <c r="L10" s="93">
        <v>42173</v>
      </c>
      <c r="O10" s="94" t="s">
        <v>45</v>
      </c>
      <c r="P10" s="5" t="s">
        <v>185</v>
      </c>
      <c r="Q10" s="84" t="s">
        <v>183</v>
      </c>
      <c r="R10" s="81" t="s">
        <v>163</v>
      </c>
    </row>
    <row r="11" spans="1:18" s="57" customFormat="1" ht="42">
      <c r="A11" s="14" t="s">
        <v>187</v>
      </c>
      <c r="B11" s="81" t="s">
        <v>233</v>
      </c>
      <c r="C11" s="109">
        <v>42122</v>
      </c>
      <c r="D11" s="89" t="s">
        <v>23</v>
      </c>
      <c r="E11" s="115">
        <v>72169.34</v>
      </c>
      <c r="F11" s="115">
        <v>0</v>
      </c>
      <c r="G11" s="115">
        <v>72169.34</v>
      </c>
      <c r="H11" s="120">
        <v>-25000</v>
      </c>
      <c r="I11" s="72">
        <v>47169.34</v>
      </c>
      <c r="J11" s="178">
        <f t="shared" si="0"/>
        <v>7338855.679999999</v>
      </c>
      <c r="K11" s="92">
        <v>47169.34</v>
      </c>
      <c r="L11" s="93">
        <v>42227</v>
      </c>
      <c r="M11" s="72"/>
      <c r="N11" s="72"/>
      <c r="O11" s="94" t="s">
        <v>45</v>
      </c>
      <c r="P11" s="5" t="s">
        <v>188</v>
      </c>
      <c r="Q11" s="84" t="s">
        <v>183</v>
      </c>
      <c r="R11" s="81" t="s">
        <v>186</v>
      </c>
    </row>
    <row r="12" spans="1:21" s="57" customFormat="1" ht="81.75" customHeight="1">
      <c r="A12" s="15" t="s">
        <v>174</v>
      </c>
      <c r="B12" s="12" t="s">
        <v>189</v>
      </c>
      <c r="C12" s="109">
        <v>42125</v>
      </c>
      <c r="D12" s="89" t="s">
        <v>23</v>
      </c>
      <c r="E12" s="115">
        <v>38818.49</v>
      </c>
      <c r="F12" s="115">
        <v>5277.17</v>
      </c>
      <c r="G12" s="115">
        <f>E12-F12</f>
        <v>33541.32</v>
      </c>
      <c r="H12" s="116">
        <v>-25000</v>
      </c>
      <c r="I12" s="90">
        <f>G12+H12</f>
        <v>8541.32</v>
      </c>
      <c r="J12" s="178">
        <f t="shared" si="0"/>
        <v>7330314.3599999985</v>
      </c>
      <c r="K12" s="92">
        <v>8541.32</v>
      </c>
      <c r="L12" s="93">
        <v>42213</v>
      </c>
      <c r="M12" s="90"/>
      <c r="N12" s="90"/>
      <c r="O12" s="96" t="s">
        <v>45</v>
      </c>
      <c r="P12" s="8" t="s">
        <v>190</v>
      </c>
      <c r="Q12" s="89" t="s">
        <v>183</v>
      </c>
      <c r="R12" s="12" t="s">
        <v>163</v>
      </c>
      <c r="S12" s="228" t="s">
        <v>243</v>
      </c>
      <c r="T12" s="228"/>
      <c r="U12" s="228"/>
    </row>
    <row r="13" spans="1:18" s="57" customFormat="1" ht="45.75" customHeight="1">
      <c r="A13" s="15"/>
      <c r="B13" s="12" t="s">
        <v>198</v>
      </c>
      <c r="C13" s="109">
        <v>42132</v>
      </c>
      <c r="D13" s="89" t="s">
        <v>34</v>
      </c>
      <c r="E13" s="115">
        <v>217105.3</v>
      </c>
      <c r="F13" s="115">
        <v>0</v>
      </c>
      <c r="G13" s="115">
        <v>217105.3</v>
      </c>
      <c r="H13" s="120">
        <v>-15000</v>
      </c>
      <c r="I13" s="90">
        <v>202105.3</v>
      </c>
      <c r="J13" s="178">
        <f t="shared" si="0"/>
        <v>7128209.059999999</v>
      </c>
      <c r="K13" s="92">
        <v>202105.3</v>
      </c>
      <c r="L13" s="93">
        <v>42614</v>
      </c>
      <c r="M13" s="90"/>
      <c r="N13" s="90"/>
      <c r="O13" s="96" t="s">
        <v>45</v>
      </c>
      <c r="P13" s="8" t="s">
        <v>201</v>
      </c>
      <c r="Q13" s="89" t="s">
        <v>183</v>
      </c>
      <c r="R13" s="12" t="s">
        <v>240</v>
      </c>
    </row>
    <row r="14" spans="1:18" s="57" customFormat="1" ht="42">
      <c r="A14" s="15" t="s">
        <v>199</v>
      </c>
      <c r="B14" s="12" t="s">
        <v>200</v>
      </c>
      <c r="C14" s="109">
        <v>42139</v>
      </c>
      <c r="D14" s="89" t="s">
        <v>34</v>
      </c>
      <c r="E14" s="115">
        <v>56465.42</v>
      </c>
      <c r="F14" s="115">
        <v>0</v>
      </c>
      <c r="G14" s="115">
        <v>56465.42</v>
      </c>
      <c r="H14" s="120">
        <v>-25000</v>
      </c>
      <c r="I14" s="90">
        <v>31465.42</v>
      </c>
      <c r="J14" s="178">
        <f t="shared" si="0"/>
        <v>7096743.639999999</v>
      </c>
      <c r="K14" s="92">
        <v>31465.42</v>
      </c>
      <c r="L14" s="93">
        <v>42383</v>
      </c>
      <c r="M14" s="90"/>
      <c r="N14" s="90"/>
      <c r="O14" s="96" t="s">
        <v>45</v>
      </c>
      <c r="P14" s="8" t="s">
        <v>202</v>
      </c>
      <c r="Q14" s="89" t="s">
        <v>183</v>
      </c>
      <c r="R14" s="12" t="s">
        <v>163</v>
      </c>
    </row>
    <row r="15" spans="1:18" s="57" customFormat="1" ht="42.75" customHeight="1">
      <c r="A15" s="15" t="s">
        <v>49</v>
      </c>
      <c r="B15" s="12" t="s">
        <v>205</v>
      </c>
      <c r="C15" s="109">
        <v>42163</v>
      </c>
      <c r="D15" s="15" t="s">
        <v>114</v>
      </c>
      <c r="E15" s="115">
        <v>56425.61</v>
      </c>
      <c r="F15" s="115">
        <v>0</v>
      </c>
      <c r="G15" s="115">
        <v>56425.61</v>
      </c>
      <c r="H15" s="120">
        <v>-25000</v>
      </c>
      <c r="I15" s="90">
        <v>31425.61</v>
      </c>
      <c r="J15" s="178">
        <f t="shared" si="0"/>
        <v>7065318.029999998</v>
      </c>
      <c r="K15" s="92">
        <v>31425.61</v>
      </c>
      <c r="L15" s="93">
        <v>42249</v>
      </c>
      <c r="M15" s="90"/>
      <c r="N15" s="90"/>
      <c r="O15" s="94" t="s">
        <v>45</v>
      </c>
      <c r="P15" s="8" t="s">
        <v>207</v>
      </c>
      <c r="Q15" s="89" t="s">
        <v>183</v>
      </c>
      <c r="R15" s="12" t="s">
        <v>178</v>
      </c>
    </row>
    <row r="16" spans="1:18" s="57" customFormat="1" ht="42">
      <c r="A16" s="15" t="s">
        <v>206</v>
      </c>
      <c r="B16" s="12" t="s">
        <v>205</v>
      </c>
      <c r="C16" s="109">
        <v>42163</v>
      </c>
      <c r="D16" s="15" t="s">
        <v>114</v>
      </c>
      <c r="E16" s="115">
        <v>3578</v>
      </c>
      <c r="F16" s="115">
        <v>0</v>
      </c>
      <c r="G16" s="115">
        <v>3578</v>
      </c>
      <c r="H16" s="120">
        <v>0</v>
      </c>
      <c r="I16" s="90">
        <v>3578</v>
      </c>
      <c r="J16" s="178">
        <f t="shared" si="0"/>
        <v>7061740.029999998</v>
      </c>
      <c r="K16" s="92">
        <v>3578</v>
      </c>
      <c r="L16" s="93">
        <v>42285</v>
      </c>
      <c r="M16" s="90"/>
      <c r="N16" s="90"/>
      <c r="O16" s="94" t="s">
        <v>45</v>
      </c>
      <c r="P16" s="8" t="s">
        <v>207</v>
      </c>
      <c r="Q16" s="89" t="s">
        <v>183</v>
      </c>
      <c r="R16" s="12" t="s">
        <v>178</v>
      </c>
    </row>
    <row r="17" spans="1:18" s="57" customFormat="1" ht="13.5">
      <c r="A17" s="15" t="s">
        <v>215</v>
      </c>
      <c r="B17" s="12" t="s">
        <v>216</v>
      </c>
      <c r="C17" s="109">
        <v>42054</v>
      </c>
      <c r="D17" s="15" t="s">
        <v>217</v>
      </c>
      <c r="E17" s="115">
        <v>18844.54</v>
      </c>
      <c r="F17" s="115">
        <v>0</v>
      </c>
      <c r="G17" s="115">
        <v>18844.54</v>
      </c>
      <c r="H17" s="120">
        <v>-1750</v>
      </c>
      <c r="I17" s="90">
        <v>17094.54</v>
      </c>
      <c r="J17" s="178">
        <f t="shared" si="0"/>
        <v>7044645.489999998</v>
      </c>
      <c r="K17" s="92">
        <v>17094.54</v>
      </c>
      <c r="L17" s="93">
        <v>42256</v>
      </c>
      <c r="M17" s="90"/>
      <c r="N17" s="90"/>
      <c r="O17" s="94" t="s">
        <v>45</v>
      </c>
      <c r="P17" s="8" t="s">
        <v>218</v>
      </c>
      <c r="Q17" s="89" t="s">
        <v>183</v>
      </c>
      <c r="R17" s="12" t="s">
        <v>178</v>
      </c>
    </row>
    <row r="18" spans="1:18" s="57" customFormat="1" ht="27.75">
      <c r="A18" s="15" t="s">
        <v>95</v>
      </c>
      <c r="B18" s="12" t="s">
        <v>220</v>
      </c>
      <c r="C18" s="109">
        <v>42183</v>
      </c>
      <c r="D18" s="15" t="s">
        <v>23</v>
      </c>
      <c r="E18" s="115">
        <v>374430.53</v>
      </c>
      <c r="F18" s="115"/>
      <c r="G18" s="115">
        <v>374430.53</v>
      </c>
      <c r="H18" s="120">
        <v>-25000</v>
      </c>
      <c r="I18" s="90">
        <v>349430.53</v>
      </c>
      <c r="J18" s="178">
        <f>J17-I18</f>
        <v>6695214.959999998</v>
      </c>
      <c r="K18" s="92">
        <v>349430.53</v>
      </c>
      <c r="L18" s="93">
        <v>42436</v>
      </c>
      <c r="M18" s="90"/>
      <c r="N18" s="90"/>
      <c r="O18" s="96" t="s">
        <v>45</v>
      </c>
      <c r="P18" s="8" t="s">
        <v>221</v>
      </c>
      <c r="Q18" s="89" t="s">
        <v>183</v>
      </c>
      <c r="R18" s="12" t="s">
        <v>240</v>
      </c>
    </row>
    <row r="19" spans="1:18" s="5" customFormat="1" ht="31.5" customHeight="1">
      <c r="A19" s="89" t="s">
        <v>174</v>
      </c>
      <c r="B19" s="12" t="s">
        <v>234</v>
      </c>
      <c r="C19" s="109">
        <v>41852</v>
      </c>
      <c r="D19" s="89" t="s">
        <v>235</v>
      </c>
      <c r="E19" s="156">
        <v>71247.33</v>
      </c>
      <c r="F19" s="156">
        <v>0</v>
      </c>
      <c r="G19" s="156">
        <v>71247.33</v>
      </c>
      <c r="H19" s="183">
        <v>-25000</v>
      </c>
      <c r="I19" s="156">
        <v>46247.33</v>
      </c>
      <c r="J19" s="178">
        <f t="shared" si="0"/>
        <v>6648967.629999998</v>
      </c>
      <c r="K19" s="184">
        <v>46247.33</v>
      </c>
      <c r="L19" s="185">
        <v>42513</v>
      </c>
      <c r="M19" s="8"/>
      <c r="N19" s="8"/>
      <c r="O19" s="96" t="s">
        <v>45</v>
      </c>
      <c r="P19" s="8" t="s">
        <v>236</v>
      </c>
      <c r="Q19" s="89" t="s">
        <v>183</v>
      </c>
      <c r="R19" s="8" t="s">
        <v>178</v>
      </c>
    </row>
    <row r="20" spans="1:21" s="13" customFormat="1" ht="48.75" customHeight="1">
      <c r="A20" s="148" t="s">
        <v>64</v>
      </c>
      <c r="B20" s="12" t="s">
        <v>65</v>
      </c>
      <c r="C20" s="40">
        <v>41913</v>
      </c>
      <c r="D20" s="82" t="s">
        <v>66</v>
      </c>
      <c r="E20" s="28">
        <v>31825.75</v>
      </c>
      <c r="F20" s="28">
        <v>0</v>
      </c>
      <c r="G20" s="28">
        <v>31825.75</v>
      </c>
      <c r="H20" s="166">
        <v>-25000</v>
      </c>
      <c r="I20" s="28">
        <f>G20+H20</f>
        <v>6825.75</v>
      </c>
      <c r="J20" s="178">
        <f t="shared" si="0"/>
        <v>6642141.879999998</v>
      </c>
      <c r="K20" s="180">
        <v>6825.75</v>
      </c>
      <c r="L20" s="181">
        <v>42159</v>
      </c>
      <c r="M20" s="28"/>
      <c r="N20" s="28"/>
      <c r="O20" s="155" t="s">
        <v>45</v>
      </c>
      <c r="P20" s="31" t="s">
        <v>90</v>
      </c>
      <c r="Q20" s="27" t="s">
        <v>183</v>
      </c>
      <c r="R20" s="32" t="s">
        <v>178</v>
      </c>
      <c r="S20" s="8"/>
      <c r="T20" s="8"/>
      <c r="U20" s="8"/>
    </row>
    <row r="21" spans="1:21" s="13" customFormat="1" ht="35.25" customHeight="1">
      <c r="A21" s="148" t="s">
        <v>118</v>
      </c>
      <c r="B21" s="12" t="s">
        <v>121</v>
      </c>
      <c r="C21" s="179">
        <v>41893</v>
      </c>
      <c r="D21" s="82" t="s">
        <v>122</v>
      </c>
      <c r="E21" s="28">
        <v>50971.08</v>
      </c>
      <c r="F21" s="28">
        <v>0</v>
      </c>
      <c r="G21" s="28">
        <v>50971.08</v>
      </c>
      <c r="H21" s="166">
        <v>-25000</v>
      </c>
      <c r="I21" s="28">
        <f>G21+H21</f>
        <v>25971.08</v>
      </c>
      <c r="J21" s="178">
        <f t="shared" si="0"/>
        <v>6616170.799999998</v>
      </c>
      <c r="K21" s="180">
        <v>25971.08</v>
      </c>
      <c r="L21" s="181">
        <v>42402</v>
      </c>
      <c r="M21" s="28"/>
      <c r="N21" s="28"/>
      <c r="O21" s="155" t="s">
        <v>45</v>
      </c>
      <c r="P21" s="31" t="s">
        <v>153</v>
      </c>
      <c r="Q21" s="27" t="s">
        <v>183</v>
      </c>
      <c r="R21" s="32" t="s">
        <v>237</v>
      </c>
      <c r="S21" s="8"/>
      <c r="T21" s="8"/>
      <c r="U21" s="8"/>
    </row>
    <row r="22" spans="1:18" s="57" customFormat="1" ht="13.5">
      <c r="A22" s="15"/>
      <c r="B22" s="12"/>
      <c r="C22" s="109"/>
      <c r="D22" s="15"/>
      <c r="E22" s="115"/>
      <c r="F22" s="115"/>
      <c r="G22" s="115"/>
      <c r="H22" s="120"/>
      <c r="I22" s="90"/>
      <c r="J22" s="91"/>
      <c r="K22" s="90"/>
      <c r="L22" s="97"/>
      <c r="M22" s="90"/>
      <c r="N22" s="90"/>
      <c r="O22" s="98"/>
      <c r="P22" s="8"/>
      <c r="Q22" s="89"/>
      <c r="R22" s="12"/>
    </row>
    <row r="23" spans="1:18" s="57" customFormat="1" ht="13.5">
      <c r="A23" s="223" t="s">
        <v>244</v>
      </c>
      <c r="B23" s="224"/>
      <c r="C23" s="99"/>
      <c r="D23" s="4" t="s">
        <v>13</v>
      </c>
      <c r="E23" s="121">
        <f>SUM(E6:E22)</f>
        <v>4130856.37</v>
      </c>
      <c r="F23" s="121">
        <f>SUM(F6:F22)</f>
        <v>5277.17</v>
      </c>
      <c r="G23" s="121">
        <f>SUM(G6:G22)</f>
        <v>4125579.1999999993</v>
      </c>
      <c r="H23" s="122">
        <f>SUM(H6:H22)</f>
        <v>-741750</v>
      </c>
      <c r="I23" s="100">
        <f>SUM(I6:I22)</f>
        <v>3383829.1999999993</v>
      </c>
      <c r="J23" s="159">
        <f>J21</f>
        <v>6616170.799999998</v>
      </c>
      <c r="K23" s="100">
        <f>SUM(K6:K22)</f>
        <v>3383829.1999999993</v>
      </c>
      <c r="L23" s="4"/>
      <c r="M23" s="100">
        <v>0</v>
      </c>
      <c r="N23" s="4"/>
      <c r="O23" s="4"/>
      <c r="P23" s="4"/>
      <c r="Q23" s="4"/>
      <c r="R23" s="10"/>
    </row>
    <row r="24" spans="1:18" ht="13.5">
      <c r="A24" s="86"/>
      <c r="B24" s="4"/>
      <c r="C24" s="43"/>
      <c r="D24" s="44"/>
      <c r="E24" s="123"/>
      <c r="F24" s="123"/>
      <c r="G24" s="123"/>
      <c r="H24" s="123"/>
      <c r="I24" s="45"/>
      <c r="J24" s="44"/>
      <c r="K24" s="47"/>
      <c r="L24" s="44"/>
      <c r="M24" s="47"/>
      <c r="N24" s="44"/>
      <c r="O24" s="44"/>
      <c r="P24" s="44"/>
      <c r="Q24" s="44"/>
      <c r="R24" s="46"/>
    </row>
    <row r="25" spans="1:18" ht="13.5">
      <c r="A25" s="87"/>
      <c r="B25" s="4"/>
      <c r="C25" s="43"/>
      <c r="D25" s="44"/>
      <c r="E25" s="123"/>
      <c r="F25" s="123"/>
      <c r="G25" s="123"/>
      <c r="H25" s="123"/>
      <c r="I25" s="45"/>
      <c r="J25" s="44"/>
      <c r="K25" s="47"/>
      <c r="L25" s="44"/>
      <c r="M25" s="47"/>
      <c r="N25" s="44"/>
      <c r="O25" s="44"/>
      <c r="P25" s="44"/>
      <c r="Q25" s="44"/>
      <c r="R25" s="46"/>
    </row>
    <row r="26" spans="1:18" ht="13.5">
      <c r="A26" s="106" t="s">
        <v>173</v>
      </c>
      <c r="B26" s="4"/>
      <c r="C26" s="43"/>
      <c r="D26" s="44"/>
      <c r="E26" s="123"/>
      <c r="F26" s="123"/>
      <c r="G26" s="123"/>
      <c r="H26" s="123"/>
      <c r="I26" s="45"/>
      <c r="J26" s="44"/>
      <c r="K26" s="47"/>
      <c r="L26" s="44"/>
      <c r="M26" s="47"/>
      <c r="N26" s="44"/>
      <c r="O26" s="44"/>
      <c r="P26" s="44"/>
      <c r="Q26" s="44"/>
      <c r="R26" s="46"/>
    </row>
    <row r="27" spans="1:18" ht="13.5">
      <c r="A27" s="87"/>
      <c r="B27" s="4"/>
      <c r="C27" s="43"/>
      <c r="D27" s="44"/>
      <c r="E27" s="123"/>
      <c r="F27" s="123"/>
      <c r="G27" s="123"/>
      <c r="H27" s="123"/>
      <c r="I27" s="45"/>
      <c r="J27" s="44"/>
      <c r="K27" s="47"/>
      <c r="L27" s="44"/>
      <c r="M27" s="47"/>
      <c r="N27" s="44"/>
      <c r="O27" s="44"/>
      <c r="P27" s="44"/>
      <c r="Q27" s="44"/>
      <c r="R27" s="46"/>
    </row>
    <row r="28" spans="1:18" ht="13.5">
      <c r="A28" s="192" t="s">
        <v>245</v>
      </c>
      <c r="B28" s="193"/>
      <c r="C28" s="188"/>
      <c r="D28" s="194"/>
      <c r="E28" s="195"/>
      <c r="F28" s="195"/>
      <c r="G28" s="123"/>
      <c r="H28" s="123"/>
      <c r="I28" s="45"/>
      <c r="J28" s="44"/>
      <c r="K28" s="47"/>
      <c r="L28" s="44"/>
      <c r="M28" s="47"/>
      <c r="N28" s="44"/>
      <c r="O28" s="44"/>
      <c r="P28" s="44"/>
      <c r="Q28" s="44"/>
      <c r="R28" s="46"/>
    </row>
    <row r="29" spans="1:18" ht="13.5">
      <c r="A29" s="87"/>
      <c r="B29" s="4"/>
      <c r="C29" s="43"/>
      <c r="D29" s="44"/>
      <c r="E29" s="123"/>
      <c r="F29" s="123"/>
      <c r="G29" s="123"/>
      <c r="H29" s="123"/>
      <c r="I29" s="45"/>
      <c r="J29" s="44"/>
      <c r="K29" s="47"/>
      <c r="L29" s="44"/>
      <c r="M29" s="47"/>
      <c r="N29" s="44"/>
      <c r="O29" s="44"/>
      <c r="P29" s="44"/>
      <c r="Q29" s="44"/>
      <c r="R29" s="46"/>
    </row>
    <row r="30" spans="1:18" ht="13.5">
      <c r="A30" s="87"/>
      <c r="B30" s="4"/>
      <c r="C30" s="43"/>
      <c r="D30" s="44"/>
      <c r="E30" s="123"/>
      <c r="F30" s="123"/>
      <c r="G30" s="123"/>
      <c r="H30" s="123"/>
      <c r="I30" s="45"/>
      <c r="J30" s="44"/>
      <c r="K30" s="47"/>
      <c r="L30" s="44"/>
      <c r="M30" s="47"/>
      <c r="N30" s="44"/>
      <c r="O30" s="44"/>
      <c r="P30" s="44"/>
      <c r="Q30" s="44"/>
      <c r="R30" s="46"/>
    </row>
    <row r="31" spans="1:18" ht="13.5">
      <c r="A31" s="87"/>
      <c r="B31" s="4"/>
      <c r="C31" s="43"/>
      <c r="D31" s="44"/>
      <c r="E31" s="123"/>
      <c r="F31" s="123"/>
      <c r="G31" s="123"/>
      <c r="H31" s="123"/>
      <c r="I31" s="45"/>
      <c r="J31" s="44"/>
      <c r="K31" s="47"/>
      <c r="L31" s="44"/>
      <c r="M31" s="47"/>
      <c r="N31" s="44"/>
      <c r="O31" s="44"/>
      <c r="P31" s="44"/>
      <c r="Q31" s="44"/>
      <c r="R31" s="46"/>
    </row>
    <row r="32" spans="1:18" ht="13.5">
      <c r="A32" s="87"/>
      <c r="B32" s="4"/>
      <c r="C32" s="43"/>
      <c r="D32" s="44"/>
      <c r="E32" s="123"/>
      <c r="F32" s="123"/>
      <c r="G32" s="123"/>
      <c r="H32" s="123"/>
      <c r="I32" s="45"/>
      <c r="J32" s="44"/>
      <c r="K32" s="47"/>
      <c r="L32" s="44"/>
      <c r="M32" s="47"/>
      <c r="N32" s="44"/>
      <c r="O32" s="44"/>
      <c r="P32" s="44"/>
      <c r="Q32" s="44"/>
      <c r="R32" s="46"/>
    </row>
    <row r="33" spans="1:18" ht="18">
      <c r="A33" s="88"/>
      <c r="B33" s="59"/>
      <c r="C33" s="58"/>
      <c r="D33" s="59"/>
      <c r="E33" s="124" t="s">
        <v>21</v>
      </c>
      <c r="F33" s="124"/>
      <c r="G33" s="124"/>
      <c r="H33" s="125"/>
      <c r="I33" s="60"/>
      <c r="J33" s="59"/>
      <c r="K33" s="63"/>
      <c r="L33" s="59"/>
      <c r="M33" s="61"/>
      <c r="N33" s="59"/>
      <c r="O33" s="59"/>
      <c r="P33" s="59"/>
      <c r="Q33" s="59"/>
      <c r="R33" s="62"/>
    </row>
    <row r="34" spans="1:18" ht="13.5">
      <c r="A34" s="14"/>
      <c r="B34" s="9"/>
      <c r="C34" s="110"/>
      <c r="D34" s="27"/>
      <c r="E34" s="126"/>
      <c r="F34" s="126"/>
      <c r="G34" s="126"/>
      <c r="H34" s="127"/>
      <c r="I34" s="33"/>
      <c r="J34" s="34"/>
      <c r="K34" s="42"/>
      <c r="L34" s="35"/>
      <c r="M34" s="33"/>
      <c r="N34" s="33"/>
      <c r="O34" s="37"/>
      <c r="P34" s="36"/>
      <c r="Q34" s="38"/>
      <c r="R34" s="39"/>
    </row>
    <row r="35" spans="1:18" ht="42">
      <c r="A35" s="14" t="s">
        <v>31</v>
      </c>
      <c r="B35" s="81" t="s">
        <v>181</v>
      </c>
      <c r="C35" s="108">
        <v>42092</v>
      </c>
      <c r="D35" s="14" t="s">
        <v>34</v>
      </c>
      <c r="E35" s="117">
        <v>21835.44</v>
      </c>
      <c r="F35" s="117">
        <v>21835.44</v>
      </c>
      <c r="G35" s="117">
        <v>21835.44</v>
      </c>
      <c r="H35" s="119">
        <v>-25000</v>
      </c>
      <c r="I35" s="72">
        <v>0</v>
      </c>
      <c r="J35" s="95"/>
      <c r="K35" s="92">
        <v>0</v>
      </c>
      <c r="L35" s="93"/>
      <c r="M35" s="72"/>
      <c r="N35" s="72"/>
      <c r="O35" s="94" t="s">
        <v>45</v>
      </c>
      <c r="P35" s="5" t="s">
        <v>180</v>
      </c>
      <c r="Q35" s="84" t="s">
        <v>183</v>
      </c>
      <c r="R35" s="81" t="s">
        <v>163</v>
      </c>
    </row>
    <row r="36" spans="1:18" s="57" customFormat="1" ht="42">
      <c r="A36" s="14" t="s">
        <v>175</v>
      </c>
      <c r="B36" s="81" t="s">
        <v>169</v>
      </c>
      <c r="C36" s="107">
        <v>42085</v>
      </c>
      <c r="D36" s="14" t="s">
        <v>34</v>
      </c>
      <c r="E36" s="117">
        <v>10196.86</v>
      </c>
      <c r="F36" s="117">
        <v>10196.86</v>
      </c>
      <c r="G36" s="117">
        <v>10196.86</v>
      </c>
      <c r="H36" s="119">
        <v>-25000</v>
      </c>
      <c r="I36" s="158">
        <v>0</v>
      </c>
      <c r="J36" s="95"/>
      <c r="K36" s="92">
        <v>0</v>
      </c>
      <c r="L36" s="93"/>
      <c r="M36" s="72"/>
      <c r="N36" s="72"/>
      <c r="O36" s="94" t="s">
        <v>45</v>
      </c>
      <c r="P36" s="5" t="s">
        <v>167</v>
      </c>
      <c r="Q36" s="84" t="s">
        <v>183</v>
      </c>
      <c r="R36" s="81" t="s">
        <v>164</v>
      </c>
    </row>
    <row r="37" spans="1:18" s="57" customFormat="1" ht="42">
      <c r="A37" s="15" t="s">
        <v>49</v>
      </c>
      <c r="B37" s="12" t="s">
        <v>211</v>
      </c>
      <c r="C37" s="109">
        <v>42150</v>
      </c>
      <c r="D37" s="15" t="s">
        <v>212</v>
      </c>
      <c r="E37" s="115">
        <v>10000</v>
      </c>
      <c r="F37" s="115">
        <v>10000</v>
      </c>
      <c r="G37" s="115">
        <v>10000</v>
      </c>
      <c r="H37" s="120">
        <v>-25000</v>
      </c>
      <c r="I37" s="90">
        <v>0</v>
      </c>
      <c r="J37" s="91"/>
      <c r="K37" s="92">
        <v>0</v>
      </c>
      <c r="L37" s="93"/>
      <c r="M37" s="90"/>
      <c r="N37" s="90"/>
      <c r="O37" s="94" t="s">
        <v>45</v>
      </c>
      <c r="P37" s="8" t="s">
        <v>213</v>
      </c>
      <c r="Q37" s="89" t="s">
        <v>183</v>
      </c>
      <c r="R37" s="12" t="s">
        <v>214</v>
      </c>
    </row>
    <row r="38" spans="1:18" s="57" customFormat="1" ht="42">
      <c r="A38" s="15" t="s">
        <v>31</v>
      </c>
      <c r="B38" s="12" t="s">
        <v>203</v>
      </c>
      <c r="C38" s="109">
        <v>42156</v>
      </c>
      <c r="D38" s="15" t="s">
        <v>23</v>
      </c>
      <c r="E38" s="115">
        <v>15668.96</v>
      </c>
      <c r="F38" s="115">
        <v>15668.96</v>
      </c>
      <c r="G38" s="115">
        <v>15668.96</v>
      </c>
      <c r="H38" s="120">
        <v>-25000</v>
      </c>
      <c r="I38" s="90">
        <v>0</v>
      </c>
      <c r="J38" s="91"/>
      <c r="K38" s="92">
        <v>0</v>
      </c>
      <c r="L38" s="93"/>
      <c r="M38" s="90"/>
      <c r="N38" s="90"/>
      <c r="O38" s="94" t="s">
        <v>45</v>
      </c>
      <c r="P38" s="8" t="s">
        <v>204</v>
      </c>
      <c r="Q38" s="89" t="s">
        <v>183</v>
      </c>
      <c r="R38" s="12" t="s">
        <v>164</v>
      </c>
    </row>
    <row r="39" spans="1:18" s="57" customFormat="1" ht="42">
      <c r="A39" s="15" t="s">
        <v>199</v>
      </c>
      <c r="B39" s="12" t="s">
        <v>210</v>
      </c>
      <c r="C39" s="109">
        <v>42165</v>
      </c>
      <c r="D39" s="15" t="s">
        <v>35</v>
      </c>
      <c r="E39" s="115">
        <v>11750</v>
      </c>
      <c r="F39" s="115">
        <v>11750</v>
      </c>
      <c r="G39" s="115">
        <v>11750</v>
      </c>
      <c r="H39" s="120">
        <v>-25000</v>
      </c>
      <c r="I39" s="90">
        <v>0</v>
      </c>
      <c r="J39" s="91"/>
      <c r="K39" s="92">
        <v>0</v>
      </c>
      <c r="L39" s="93"/>
      <c r="M39" s="90"/>
      <c r="N39" s="90"/>
      <c r="O39" s="94" t="s">
        <v>45</v>
      </c>
      <c r="P39" s="8" t="s">
        <v>208</v>
      </c>
      <c r="Q39" s="89" t="s">
        <v>183</v>
      </c>
      <c r="R39" s="12" t="s">
        <v>209</v>
      </c>
    </row>
    <row r="40" spans="1:18" s="57" customFormat="1" ht="27.75">
      <c r="A40" s="15" t="s">
        <v>49</v>
      </c>
      <c r="B40" s="12" t="s">
        <v>222</v>
      </c>
      <c r="C40" s="109">
        <v>42184</v>
      </c>
      <c r="D40" s="15" t="s">
        <v>23</v>
      </c>
      <c r="E40" s="115">
        <v>16425.47</v>
      </c>
      <c r="F40" s="115">
        <v>16425.47</v>
      </c>
      <c r="G40" s="115">
        <v>16425.47</v>
      </c>
      <c r="H40" s="120">
        <v>-25000</v>
      </c>
      <c r="I40" s="90">
        <v>0</v>
      </c>
      <c r="J40" s="91"/>
      <c r="K40" s="92">
        <v>0</v>
      </c>
      <c r="L40" s="93"/>
      <c r="M40" s="90"/>
      <c r="N40" s="90"/>
      <c r="O40" s="94" t="s">
        <v>45</v>
      </c>
      <c r="P40" s="8" t="s">
        <v>223</v>
      </c>
      <c r="Q40" s="89" t="s">
        <v>183</v>
      </c>
      <c r="R40" s="12" t="s">
        <v>178</v>
      </c>
    </row>
    <row r="41" spans="1:18" ht="13.5">
      <c r="A41" s="15"/>
      <c r="B41" s="12"/>
      <c r="C41" s="40"/>
      <c r="D41" s="41"/>
      <c r="E41" s="126"/>
      <c r="F41" s="126"/>
      <c r="G41" s="126"/>
      <c r="H41" s="127"/>
      <c r="I41" s="28"/>
      <c r="J41" s="34"/>
      <c r="K41" s="79"/>
      <c r="L41" s="30"/>
      <c r="M41" s="28"/>
      <c r="N41" s="28"/>
      <c r="O41" s="37"/>
      <c r="P41" s="31"/>
      <c r="Q41" s="27"/>
      <c r="R41" s="32"/>
    </row>
    <row r="42" spans="1:18" ht="13.5">
      <c r="A42" s="15"/>
      <c r="B42" s="12"/>
      <c r="C42" s="40"/>
      <c r="D42" s="82"/>
      <c r="E42" s="126"/>
      <c r="F42" s="126"/>
      <c r="G42" s="126"/>
      <c r="H42" s="127"/>
      <c r="I42" s="28"/>
      <c r="J42" s="34"/>
      <c r="K42" s="79"/>
      <c r="L42" s="30"/>
      <c r="M42" s="28"/>
      <c r="N42" s="28"/>
      <c r="O42" s="37"/>
      <c r="P42" s="31"/>
      <c r="Q42" s="27"/>
      <c r="R42" s="32"/>
    </row>
    <row r="43" spans="1:18" ht="13.5">
      <c r="A43" s="15"/>
      <c r="B43" s="12"/>
      <c r="C43" s="40"/>
      <c r="D43" s="82"/>
      <c r="E43" s="126"/>
      <c r="F43" s="126"/>
      <c r="G43" s="126"/>
      <c r="H43" s="127"/>
      <c r="I43" s="28"/>
      <c r="J43" s="29"/>
      <c r="K43" s="79"/>
      <c r="L43" s="30"/>
      <c r="M43" s="28"/>
      <c r="N43" s="28"/>
      <c r="O43" s="83"/>
      <c r="P43" s="31"/>
      <c r="Q43" s="27"/>
      <c r="R43" s="32"/>
    </row>
    <row r="44" spans="1:18" ht="13.5">
      <c r="A44" s="15"/>
      <c r="B44" s="12"/>
      <c r="C44" s="40"/>
      <c r="D44" s="82"/>
      <c r="E44" s="126"/>
      <c r="F44" s="126"/>
      <c r="G44" s="126"/>
      <c r="H44" s="127"/>
      <c r="I44" s="28"/>
      <c r="J44" s="34"/>
      <c r="K44" s="79"/>
      <c r="L44" s="30"/>
      <c r="M44" s="28"/>
      <c r="N44" s="28"/>
      <c r="O44" s="37"/>
      <c r="P44" s="31"/>
      <c r="Q44" s="27"/>
      <c r="R44" s="32"/>
    </row>
    <row r="45" spans="1:18" ht="13.5">
      <c r="A45" s="15"/>
      <c r="B45" s="12"/>
      <c r="C45" s="40"/>
      <c r="D45" s="82"/>
      <c r="E45" s="126"/>
      <c r="F45" s="126"/>
      <c r="G45" s="126"/>
      <c r="H45" s="127"/>
      <c r="I45" s="28"/>
      <c r="J45" s="34"/>
      <c r="K45" s="79"/>
      <c r="L45" s="80"/>
      <c r="M45" s="28"/>
      <c r="N45" s="28"/>
      <c r="O45" s="37"/>
      <c r="P45" s="31"/>
      <c r="Q45" s="27"/>
      <c r="R45" s="32"/>
    </row>
  </sheetData>
  <sheetProtection/>
  <mergeCells count="4">
    <mergeCell ref="A23:B23"/>
    <mergeCell ref="A1:H1"/>
    <mergeCell ref="S7:T7"/>
    <mergeCell ref="S12:U12"/>
  </mergeCells>
  <printOptions/>
  <pageMargins left="0.7" right="0.7" top="0.75" bottom="0.75" header="0.3" footer="0.3"/>
  <pageSetup fitToHeight="0" fitToWidth="1" horizontalDpi="600" verticalDpi="600" orientation="landscape" paperSize="5" scale="52" r:id="rId1"/>
  <rowBreaks count="1" manualBreakCount="1">
    <brk id="29" max="255" man="1"/>
  </rowBreaks>
  <colBreaks count="1" manualBreakCount="1">
    <brk id="17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O6" sqref="O6:R11"/>
    </sheetView>
  </sheetViews>
  <sheetFormatPr defaultColWidth="9.140625" defaultRowHeight="12.75"/>
  <cols>
    <col min="1" max="2" width="7.00390625" style="0" customWidth="1"/>
    <col min="3" max="3" width="10.28125" style="0" customWidth="1"/>
    <col min="4" max="4" width="25.421875" style="0" customWidth="1"/>
    <col min="5" max="5" width="9.140625" style="0" customWidth="1"/>
    <col min="6" max="6" width="10.140625" style="0" customWidth="1"/>
    <col min="7" max="7" width="15.140625" style="0" customWidth="1"/>
    <col min="8" max="8" width="15.00390625" style="0" customWidth="1"/>
    <col min="9" max="9" width="16.140625" style="0" customWidth="1"/>
    <col min="10" max="10" width="14.57421875" style="0" customWidth="1"/>
    <col min="11" max="11" width="8.421875" style="0" customWidth="1"/>
    <col min="12" max="12" width="6.57421875" style="0" customWidth="1"/>
    <col min="13" max="13" width="9.57421875" style="0" customWidth="1"/>
    <col min="14" max="14" width="6.140625" style="0" customWidth="1"/>
    <col min="15" max="15" width="13.00390625" style="0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s="19" customFormat="1" ht="21" customHeight="1">
      <c r="A1" s="48" t="s">
        <v>19</v>
      </c>
      <c r="B1" s="49"/>
      <c r="C1" s="49"/>
      <c r="D1" s="49"/>
      <c r="E1" s="50"/>
      <c r="F1" s="49"/>
      <c r="G1" s="51"/>
      <c r="H1" s="52"/>
      <c r="I1" s="52"/>
      <c r="J1" s="52"/>
      <c r="K1" s="52" t="s">
        <v>20</v>
      </c>
      <c r="L1" s="49"/>
      <c r="M1" s="51"/>
      <c r="N1" s="49"/>
      <c r="O1" s="49"/>
      <c r="P1" s="49"/>
      <c r="Q1" s="49"/>
      <c r="R1" s="49"/>
    </row>
    <row r="2" spans="1:21" ht="13.5">
      <c r="A2" s="36"/>
      <c r="B2" s="36"/>
      <c r="C2" s="36"/>
      <c r="D2" s="36"/>
      <c r="E2" s="35"/>
      <c r="F2" s="36"/>
      <c r="G2" s="42"/>
      <c r="H2" s="42"/>
      <c r="I2" s="42"/>
      <c r="J2" s="42"/>
      <c r="K2" s="42"/>
      <c r="L2" s="36"/>
      <c r="M2" s="42"/>
      <c r="N2" s="36"/>
      <c r="O2" s="36"/>
      <c r="P2" s="36"/>
      <c r="Q2" s="36"/>
      <c r="R2" s="36"/>
      <c r="S2" s="5"/>
      <c r="T2" s="5"/>
      <c r="U2" s="5"/>
    </row>
    <row r="3" spans="1:21" s="1" customFormat="1" ht="29.25" customHeight="1">
      <c r="A3" s="53" t="s">
        <v>0</v>
      </c>
      <c r="B3" s="24" t="s">
        <v>1</v>
      </c>
      <c r="C3" s="24" t="s">
        <v>2</v>
      </c>
      <c r="D3" s="24" t="s">
        <v>3</v>
      </c>
      <c r="E3" s="23" t="s">
        <v>4</v>
      </c>
      <c r="F3" s="24" t="s">
        <v>5</v>
      </c>
      <c r="G3" s="25" t="s">
        <v>17</v>
      </c>
      <c r="H3" s="25" t="s">
        <v>6</v>
      </c>
      <c r="I3" s="26" t="s">
        <v>7</v>
      </c>
      <c r="J3" s="26" t="s">
        <v>25</v>
      </c>
      <c r="K3" s="25" t="s">
        <v>8</v>
      </c>
      <c r="L3" s="24" t="s">
        <v>9</v>
      </c>
      <c r="M3" s="25" t="s">
        <v>10</v>
      </c>
      <c r="N3" s="24" t="s">
        <v>9</v>
      </c>
      <c r="O3" s="24" t="s">
        <v>16</v>
      </c>
      <c r="P3" s="24" t="s">
        <v>12</v>
      </c>
      <c r="Q3" s="24" t="s">
        <v>11</v>
      </c>
      <c r="R3" s="24" t="s">
        <v>14</v>
      </c>
      <c r="S3" s="4"/>
      <c r="T3" s="4"/>
      <c r="U3" s="4"/>
    </row>
    <row r="4" spans="1:21" ht="6.75" customHeight="1">
      <c r="A4" s="54"/>
      <c r="B4" s="54"/>
      <c r="C4" s="54"/>
      <c r="D4" s="54"/>
      <c r="E4" s="55"/>
      <c r="F4" s="54"/>
      <c r="G4" s="56"/>
      <c r="H4" s="56"/>
      <c r="I4" s="56"/>
      <c r="J4" s="56"/>
      <c r="K4" s="56"/>
      <c r="L4" s="55"/>
      <c r="M4" s="56"/>
      <c r="N4" s="54"/>
      <c r="O4" s="54"/>
      <c r="P4" s="54"/>
      <c r="Q4" s="54"/>
      <c r="R4" s="54"/>
      <c r="S4" s="5"/>
      <c r="T4" s="5"/>
      <c r="U4" s="5"/>
    </row>
    <row r="5" spans="3:10" ht="12.75">
      <c r="C5" s="64"/>
      <c r="J5" s="70">
        <v>10000000</v>
      </c>
    </row>
    <row r="6" spans="1:18" ht="12">
      <c r="A6" s="57"/>
      <c r="C6" s="65"/>
      <c r="D6" s="65"/>
      <c r="E6" s="71"/>
      <c r="F6" s="67"/>
      <c r="G6" s="11"/>
      <c r="H6" s="69"/>
      <c r="I6" s="11"/>
      <c r="J6" s="11"/>
      <c r="O6" s="57"/>
      <c r="Q6" s="57"/>
      <c r="R6" s="57"/>
    </row>
    <row r="7" spans="1:18" ht="12">
      <c r="A7" s="57"/>
      <c r="C7" s="65"/>
      <c r="D7" s="65"/>
      <c r="E7" s="71"/>
      <c r="F7" s="67"/>
      <c r="G7" s="11"/>
      <c r="H7" s="69"/>
      <c r="I7" s="11"/>
      <c r="J7" s="11"/>
      <c r="O7" s="57"/>
      <c r="Q7" s="57"/>
      <c r="R7" s="57"/>
    </row>
    <row r="8" spans="3:18" ht="25.5" customHeight="1">
      <c r="C8" s="65"/>
      <c r="D8" s="65"/>
      <c r="E8" s="71"/>
      <c r="F8" s="67"/>
      <c r="G8" s="11"/>
      <c r="H8" s="69"/>
      <c r="I8" s="11"/>
      <c r="J8" s="11"/>
      <c r="O8" s="57"/>
      <c r="Q8" s="57"/>
      <c r="R8" s="57"/>
    </row>
    <row r="9" spans="3:18" ht="12">
      <c r="C9" s="65"/>
      <c r="D9" s="65"/>
      <c r="E9" s="71"/>
      <c r="F9" s="67"/>
      <c r="G9" s="11"/>
      <c r="H9" s="69"/>
      <c r="I9" s="11"/>
      <c r="J9" s="11"/>
      <c r="O9" s="57"/>
      <c r="Q9" s="57"/>
      <c r="R9" s="57"/>
    </row>
    <row r="10" spans="3:18" ht="12">
      <c r="C10" s="65"/>
      <c r="D10" s="65"/>
      <c r="E10" s="71"/>
      <c r="F10" s="67"/>
      <c r="G10" s="11"/>
      <c r="H10" s="69"/>
      <c r="I10" s="11"/>
      <c r="J10" s="11"/>
      <c r="O10" s="57"/>
      <c r="Q10" s="57"/>
      <c r="R10" s="57"/>
    </row>
    <row r="11" spans="3:10" ht="12">
      <c r="C11" s="64"/>
      <c r="D11" s="64"/>
      <c r="E11" s="66"/>
      <c r="F11" s="68"/>
      <c r="G11" s="11"/>
      <c r="H11" s="69"/>
      <c r="I11" s="11"/>
      <c r="J11" s="11"/>
    </row>
    <row r="12" spans="3:10" ht="12">
      <c r="C12" s="64"/>
      <c r="D12" s="64"/>
      <c r="E12" s="66"/>
      <c r="F12" s="68"/>
      <c r="G12" s="11"/>
      <c r="H12" s="69"/>
      <c r="I12" s="11"/>
      <c r="J12" s="11"/>
    </row>
    <row r="13" spans="3:10" ht="12">
      <c r="C13" s="64"/>
      <c r="D13" s="64"/>
      <c r="E13" s="66"/>
      <c r="F13" s="68"/>
      <c r="G13" s="11"/>
      <c r="H13" s="69"/>
      <c r="I13" s="11"/>
      <c r="J13" s="11"/>
    </row>
    <row r="14" spans="3:10" ht="12">
      <c r="C14" s="64"/>
      <c r="D14" s="64"/>
      <c r="E14" s="66"/>
      <c r="F14" s="68"/>
      <c r="G14" s="11"/>
      <c r="H14" s="69"/>
      <c r="I14" s="11"/>
      <c r="J14" s="11"/>
    </row>
    <row r="15" spans="3:10" ht="12">
      <c r="C15" s="64"/>
      <c r="D15" s="64"/>
      <c r="E15" s="66"/>
      <c r="F15" s="68"/>
      <c r="G15" s="11"/>
      <c r="H15" s="69"/>
      <c r="I15" s="11"/>
      <c r="J15" s="11"/>
    </row>
    <row r="16" spans="3:10" ht="12">
      <c r="C16" s="64"/>
      <c r="D16" s="64"/>
      <c r="E16" s="66"/>
      <c r="F16" s="68"/>
      <c r="G16" s="11"/>
      <c r="H16" s="69"/>
      <c r="I16" s="11"/>
      <c r="J16" s="11"/>
    </row>
    <row r="17" spans="3:10" ht="12">
      <c r="C17" s="64"/>
      <c r="D17" s="64"/>
      <c r="E17" s="66"/>
      <c r="F17" s="68"/>
      <c r="G17" s="11"/>
      <c r="H17" s="69"/>
      <c r="I17" s="11"/>
      <c r="J17" s="11"/>
    </row>
    <row r="18" spans="3:10" ht="12">
      <c r="C18" s="64"/>
      <c r="D18" s="64"/>
      <c r="E18" s="66"/>
      <c r="F18" s="68"/>
      <c r="G18" s="11"/>
      <c r="H18" s="69"/>
      <c r="I18" s="11"/>
      <c r="J18" s="11"/>
    </row>
    <row r="19" spans="3:10" ht="12">
      <c r="C19" s="64"/>
      <c r="D19" s="64"/>
      <c r="E19" s="66"/>
      <c r="F19" s="68"/>
      <c r="G19" s="11"/>
      <c r="H19" s="69"/>
      <c r="I19" s="11"/>
      <c r="J19" s="11"/>
    </row>
    <row r="20" spans="3:10" ht="12">
      <c r="C20" s="64"/>
      <c r="D20" s="64"/>
      <c r="E20" s="66"/>
      <c r="F20" s="68"/>
      <c r="G20" s="11"/>
      <c r="H20" s="69"/>
      <c r="I20" s="11"/>
      <c r="J20" s="11"/>
    </row>
    <row r="21" spans="3:10" ht="12">
      <c r="C21" s="64"/>
      <c r="D21" s="64"/>
      <c r="E21" s="66"/>
      <c r="F21" s="68"/>
      <c r="G21" s="11"/>
      <c r="H21" s="69"/>
      <c r="I21" s="11"/>
      <c r="J21" s="11"/>
    </row>
    <row r="22" spans="3:10" ht="12">
      <c r="C22" s="64"/>
      <c r="D22" s="64"/>
      <c r="E22" s="66"/>
      <c r="F22" s="68"/>
      <c r="G22" s="11"/>
      <c r="H22" s="69"/>
      <c r="I22" s="11"/>
      <c r="J22" s="11"/>
    </row>
    <row r="23" spans="3:10" ht="12">
      <c r="C23" s="64"/>
      <c r="D23" s="64"/>
      <c r="E23" s="66"/>
      <c r="F23" s="68"/>
      <c r="G23" s="11"/>
      <c r="H23" s="69"/>
      <c r="I23" s="11"/>
      <c r="J23" s="11"/>
    </row>
    <row r="24" spans="3:10" ht="12">
      <c r="C24" s="64"/>
      <c r="D24" s="64"/>
      <c r="E24" s="66"/>
      <c r="F24" s="68"/>
      <c r="G24" s="11"/>
      <c r="H24" s="69"/>
      <c r="I24" s="11"/>
      <c r="J24" s="11"/>
    </row>
    <row r="25" spans="3:10" ht="12">
      <c r="C25" s="64"/>
      <c r="D25" s="64"/>
      <c r="E25" s="66"/>
      <c r="F25" s="68"/>
      <c r="G25" s="11"/>
      <c r="H25" s="69"/>
      <c r="I25" s="11"/>
      <c r="J25" s="11"/>
    </row>
    <row r="26" spans="3:10" ht="12">
      <c r="C26" s="64"/>
      <c r="D26" s="64"/>
      <c r="E26" s="66"/>
      <c r="F26" s="68"/>
      <c r="G26" s="11"/>
      <c r="H26" s="69"/>
      <c r="I26" s="11"/>
      <c r="J26" s="11"/>
    </row>
    <row r="27" spans="3:10" ht="12">
      <c r="C27" s="64"/>
      <c r="D27" s="64"/>
      <c r="E27" s="66"/>
      <c r="F27" s="68"/>
      <c r="G27" s="11"/>
      <c r="H27" s="69"/>
      <c r="I27" s="11"/>
      <c r="J27" s="11"/>
    </row>
    <row r="28" spans="3:10" ht="12">
      <c r="C28" s="64"/>
      <c r="D28" s="64"/>
      <c r="E28" s="66"/>
      <c r="F28" s="68"/>
      <c r="G28" s="11"/>
      <c r="H28" s="69"/>
      <c r="I28" s="11"/>
      <c r="J28" s="11"/>
    </row>
    <row r="29" spans="3:10" ht="12">
      <c r="C29" s="64"/>
      <c r="D29" s="64"/>
      <c r="E29" s="66"/>
      <c r="F29" s="68"/>
      <c r="G29" s="11"/>
      <c r="H29" s="69"/>
      <c r="I29" s="11"/>
      <c r="J29" s="11"/>
    </row>
    <row r="30" spans="3:10" ht="12">
      <c r="C30" s="64"/>
      <c r="D30" s="64"/>
      <c r="E30" s="66"/>
      <c r="F30" s="68"/>
      <c r="G30" s="11"/>
      <c r="H30" s="69"/>
      <c r="I30" s="11"/>
      <c r="J30" s="11"/>
    </row>
    <row r="31" spans="3:10" ht="12">
      <c r="C31" s="64"/>
      <c r="D31" s="64"/>
      <c r="E31" s="66"/>
      <c r="F31" s="68"/>
      <c r="G31" s="11"/>
      <c r="H31" s="69"/>
      <c r="I31" s="11"/>
      <c r="J31" s="11"/>
    </row>
    <row r="32" spans="3:10" ht="12">
      <c r="C32" s="64"/>
      <c r="D32" s="64"/>
      <c r="E32" s="66"/>
      <c r="F32" s="68"/>
      <c r="G32" s="11"/>
      <c r="H32" s="69"/>
      <c r="I32" s="11"/>
      <c r="J32" s="11"/>
    </row>
    <row r="33" spans="3:10" ht="12">
      <c r="C33" s="64"/>
      <c r="D33" s="64"/>
      <c r="E33" s="66"/>
      <c r="F33" s="68"/>
      <c r="G33" s="11"/>
      <c r="H33" s="69"/>
      <c r="I33" s="11"/>
      <c r="J33" s="11"/>
    </row>
    <row r="34" spans="3:10" ht="12">
      <c r="C34" s="64"/>
      <c r="D34" s="64"/>
      <c r="E34" s="66"/>
      <c r="F34" s="68"/>
      <c r="G34" s="11"/>
      <c r="H34" s="69"/>
      <c r="I34" s="11"/>
      <c r="J34" s="11"/>
    </row>
    <row r="35" spans="3:10" ht="12">
      <c r="C35" s="64"/>
      <c r="D35" s="64"/>
      <c r="E35" s="66"/>
      <c r="F35" s="68"/>
      <c r="G35" s="11"/>
      <c r="H35" s="69"/>
      <c r="I35" s="11"/>
      <c r="J35" s="11"/>
    </row>
    <row r="36" spans="3:10" ht="12">
      <c r="C36" s="64"/>
      <c r="D36" s="64"/>
      <c r="E36" s="66"/>
      <c r="F36" s="68"/>
      <c r="G36" s="11"/>
      <c r="H36" s="69"/>
      <c r="I36" s="11"/>
      <c r="J36" s="11"/>
    </row>
    <row r="37" spans="3:10" ht="12">
      <c r="C37" s="64"/>
      <c r="D37" s="64"/>
      <c r="E37" s="66"/>
      <c r="F37" s="68"/>
      <c r="G37" s="11"/>
      <c r="H37" s="69"/>
      <c r="I37" s="11"/>
      <c r="J37" s="11"/>
    </row>
    <row r="38" spans="3:10" ht="12">
      <c r="C38" s="64"/>
      <c r="D38" s="64"/>
      <c r="E38" s="66"/>
      <c r="F38" s="68"/>
      <c r="G38" s="11"/>
      <c r="H38" s="69"/>
      <c r="I38" s="11"/>
      <c r="J38" s="11"/>
    </row>
    <row r="39" spans="3:10" ht="12">
      <c r="C39" s="64"/>
      <c r="D39" s="64"/>
      <c r="F39" s="68"/>
      <c r="G39" s="11"/>
      <c r="H39" s="69"/>
      <c r="I39" s="11"/>
      <c r="J39" s="11"/>
    </row>
    <row r="40" spans="3:10" ht="12">
      <c r="C40" s="64"/>
      <c r="D40" s="64"/>
      <c r="F40" s="68"/>
      <c r="G40" s="11"/>
      <c r="H40" s="69"/>
      <c r="I40" s="11"/>
      <c r="J40" s="11"/>
    </row>
    <row r="41" spans="3:10" ht="12">
      <c r="C41" s="64"/>
      <c r="D41" s="64"/>
      <c r="F41" s="68"/>
      <c r="G41" s="11"/>
      <c r="H41" s="69"/>
      <c r="I41" s="11"/>
      <c r="J41" s="11"/>
    </row>
    <row r="42" spans="3:10" ht="12">
      <c r="C42" s="64"/>
      <c r="D42" s="64"/>
      <c r="F42" s="68"/>
      <c r="G42" s="11"/>
      <c r="H42" s="69"/>
      <c r="I42" s="11"/>
      <c r="J42" s="11"/>
    </row>
    <row r="43" spans="3:10" ht="12">
      <c r="C43" s="64"/>
      <c r="D43" s="64"/>
      <c r="F43" s="64"/>
      <c r="G43" s="11"/>
      <c r="H43" s="69"/>
      <c r="I43" s="11"/>
      <c r="J43" s="11"/>
    </row>
    <row r="44" spans="3:10" ht="12">
      <c r="C44" s="64"/>
      <c r="D44" s="64"/>
      <c r="F44" s="64"/>
      <c r="G44" s="11"/>
      <c r="H44" s="69"/>
      <c r="I44" s="11"/>
      <c r="J44" s="11"/>
    </row>
    <row r="45" spans="3:10" ht="12">
      <c r="C45" s="64"/>
      <c r="D45" s="64"/>
      <c r="F45" s="64"/>
      <c r="G45" s="11"/>
      <c r="H45" s="69"/>
      <c r="I45" s="11"/>
      <c r="J45" s="11"/>
    </row>
    <row r="46" spans="3:10" ht="12">
      <c r="C46" s="64"/>
      <c r="D46" s="64"/>
      <c r="F46" s="64"/>
      <c r="G46" s="11"/>
      <c r="H46" s="69"/>
      <c r="I46" s="11"/>
      <c r="J46" s="11"/>
    </row>
    <row r="47" spans="3:10" ht="12">
      <c r="C47" s="64"/>
      <c r="D47" s="64"/>
      <c r="F47" s="64"/>
      <c r="G47" s="11"/>
      <c r="H47" s="69"/>
      <c r="I47" s="11"/>
      <c r="J47" s="11"/>
    </row>
    <row r="48" spans="3:10" ht="12">
      <c r="C48" s="64"/>
      <c r="D48" s="64"/>
      <c r="F48" s="64"/>
      <c r="G48" s="11"/>
      <c r="H48" s="11"/>
      <c r="I48" s="11"/>
      <c r="J48" s="11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Abernathy, Ken A.</cp:lastModifiedBy>
  <cp:lastPrinted>2017-01-17T15:33:31Z</cp:lastPrinted>
  <dcterms:created xsi:type="dcterms:W3CDTF">2006-07-03T15:02:26Z</dcterms:created>
  <dcterms:modified xsi:type="dcterms:W3CDTF">2020-08-03T15:00:29Z</dcterms:modified>
  <cp:category/>
  <cp:version/>
  <cp:contentType/>
  <cp:contentStatus/>
</cp:coreProperties>
</file>