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45" windowWidth="9960" windowHeight="8520" tabRatio="861" activeTab="0"/>
  </bookViews>
  <sheets>
    <sheet name="FINAL Allocations-FY12" sheetId="1" r:id="rId1"/>
  </sheets>
  <definedNames>
    <definedName name="_xlnm.Print_Area" localSheetId="0">'FINAL Allocations-FY12'!$A$1:$D$46</definedName>
    <definedName name="_xlnm.Print_Titles" localSheetId="0">'FINAL Allocations-FY12'!$A:$B,'FINAL Allocations-FY12'!$1:$1</definedName>
  </definedNames>
  <calcPr fullCalcOnLoad="1"/>
</workbook>
</file>

<file path=xl/sharedStrings.xml><?xml version="1.0" encoding="utf-8"?>
<sst xmlns="http://schemas.openxmlformats.org/spreadsheetml/2006/main" count="92" uniqueCount="90">
  <si>
    <t>System Name</t>
  </si>
  <si>
    <t>010</t>
  </si>
  <si>
    <t>050</t>
  </si>
  <si>
    <t>120</t>
  </si>
  <si>
    <t>180</t>
  </si>
  <si>
    <t>190</t>
  </si>
  <si>
    <t>210</t>
  </si>
  <si>
    <t>220</t>
  </si>
  <si>
    <t>231</t>
  </si>
  <si>
    <t>101</t>
  </si>
  <si>
    <t>290</t>
  </si>
  <si>
    <t>300</t>
  </si>
  <si>
    <t>301</t>
  </si>
  <si>
    <t>320</t>
  </si>
  <si>
    <t>330</t>
  </si>
  <si>
    <t>430</t>
  </si>
  <si>
    <t>901</t>
  </si>
  <si>
    <t>460</t>
  </si>
  <si>
    <t>822</t>
  </si>
  <si>
    <t>470</t>
  </si>
  <si>
    <t>570</t>
  </si>
  <si>
    <t>590</t>
  </si>
  <si>
    <t>600</t>
  </si>
  <si>
    <t>540</t>
  </si>
  <si>
    <t>791</t>
  </si>
  <si>
    <t>630</t>
  </si>
  <si>
    <t>680</t>
  </si>
  <si>
    <t>710</t>
  </si>
  <si>
    <t>730</t>
  </si>
  <si>
    <t>750</t>
  </si>
  <si>
    <t>780</t>
  </si>
  <si>
    <t>790</t>
  </si>
  <si>
    <t>820</t>
  </si>
  <si>
    <t>830</t>
  </si>
  <si>
    <t>273</t>
  </si>
  <si>
    <t>910</t>
  </si>
  <si>
    <t>940</t>
  </si>
  <si>
    <t>950</t>
  </si>
  <si>
    <t>Anderson County</t>
  </si>
  <si>
    <t>Blount County</t>
  </si>
  <si>
    <t>Chester County</t>
  </si>
  <si>
    <t>Cumberland County</t>
  </si>
  <si>
    <t>DeKalb County</t>
  </si>
  <si>
    <t>Dickson County</t>
  </si>
  <si>
    <t>Dyersburg City</t>
  </si>
  <si>
    <t>Elizabethton City</t>
  </si>
  <si>
    <t>Grainger County</t>
  </si>
  <si>
    <t>Greene County</t>
  </si>
  <si>
    <t>Greeneville City</t>
  </si>
  <si>
    <t>Hamblen County</t>
  </si>
  <si>
    <t>Hamilton County</t>
  </si>
  <si>
    <t>Humphreys County</t>
  </si>
  <si>
    <t>Johnson City</t>
  </si>
  <si>
    <t>Johnson County</t>
  </si>
  <si>
    <t>Kingsport City</t>
  </si>
  <si>
    <t>Knox County</t>
  </si>
  <si>
    <t>Madison County</t>
  </si>
  <si>
    <t>Marshall County</t>
  </si>
  <si>
    <t>Maury County</t>
  </si>
  <si>
    <t>McMinn County</t>
  </si>
  <si>
    <t>Memphis City</t>
  </si>
  <si>
    <t>Montgomery Co</t>
  </si>
  <si>
    <t>Perry County</t>
  </si>
  <si>
    <t>Putnam County</t>
  </si>
  <si>
    <t>Roane County</t>
  </si>
  <si>
    <t>Rutherford County</t>
  </si>
  <si>
    <t>Sevier County</t>
  </si>
  <si>
    <t>Shelby County</t>
  </si>
  <si>
    <t>Sullivan County</t>
  </si>
  <si>
    <t>Sumner County</t>
  </si>
  <si>
    <t>Trenton SSD</t>
  </si>
  <si>
    <t>Wayne County</t>
  </si>
  <si>
    <t>Williamson County</t>
  </si>
  <si>
    <t>Wilson County</t>
  </si>
  <si>
    <t>Dept. of Corrections</t>
  </si>
  <si>
    <t>Dept of Children's Services</t>
  </si>
  <si>
    <t>Davidson County</t>
  </si>
  <si>
    <t>N/A</t>
  </si>
  <si>
    <t>Sys #</t>
  </si>
  <si>
    <t>Total</t>
  </si>
  <si>
    <t>Sub-Total - TACF</t>
  </si>
  <si>
    <t>Served by LEA:</t>
  </si>
  <si>
    <t>Sub-Total - LEA</t>
  </si>
  <si>
    <t>FINAL FY13 Title I-A 
 Local Neglected
Allocation</t>
  </si>
  <si>
    <t>FINAL FY13
Title I-D
Allocation</t>
  </si>
  <si>
    <t>TBD</t>
  </si>
  <si>
    <t>FINAL FY12 - TACF</t>
  </si>
  <si>
    <t>Change from FY12 to FY13</t>
  </si>
  <si>
    <t>Possible Sequestration 1%</t>
  </si>
  <si>
    <t>Possible Sequestration 9%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</si>
</sst>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"/>
    <numFmt numFmtId="167" formatCode="0.0"/>
    <numFmt numFmtId="168" formatCode="_(* #,##0_);_(* \(#,##0\);_(* &quot;-&quot;??_);_(@_)"/>
    <numFmt numFmtId="169" formatCode="0.00_);[Red]\(0.00\)"/>
    <numFmt numFmtId="170" formatCode="0.0_);[Red]\(0.0\)"/>
    <numFmt numFmtId="171" formatCode="0_);[Red]\(0\)"/>
    <numFmt numFmtId="172" formatCode="#,##0.0_);[Red]\(#,##0.0\)"/>
    <numFmt numFmtId="173" formatCode="&quot;$&quot;#,##0.0_);[Red]\(&quot;$&quot;#,##0.0\)"/>
    <numFmt numFmtId="174" formatCode="&quot;$&quot;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.00"/>
    <numFmt numFmtId="180" formatCode="&quot;$&quot;#,##0.0"/>
    <numFmt numFmtId="181" formatCode="[$-409]dddd\,\ mmmm\ dd\,\ yyyy"/>
    <numFmt numFmtId="182" formatCode="[$-409]h:mm:ss\ AM/PM"/>
    <numFmt numFmtId="183" formatCode="_(* #,##0.000_);_(* \(#,##0.000\);_(* &quot;-&quot;??_);_(@_)"/>
    <numFmt numFmtId="184" formatCode="_(* #,##0.0000_);_(* \(#,##0.0000\);_(* &quot;-&quot;??_);_(@_)"/>
    <numFmt numFmtId="185" formatCode="_(* #,##0.0_);_(* \(#,##0.0\);_(* &quot;-&quot;??_);_(@_)"/>
  </numFmts>
  <fonts count="46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u val="singleAccounting"/>
      <sz val="11"/>
      <name val="Times New Roman"/>
      <family val="1"/>
    </font>
    <font>
      <u val="doubleAccounting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5" fontId="8" fillId="0" borderId="0" xfId="44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8" fillId="5" borderId="0" xfId="44" applyNumberFormat="1" applyFont="1" applyFill="1" applyBorder="1" applyAlignment="1">
      <alignment/>
    </xf>
    <xf numFmtId="165" fontId="8" fillId="2" borderId="0" xfId="44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5" fontId="4" fillId="5" borderId="0" xfId="44" applyNumberFormat="1" applyFont="1" applyFill="1" applyBorder="1" applyAlignment="1">
      <alignment horizontal="right"/>
    </xf>
    <xf numFmtId="165" fontId="4" fillId="2" borderId="0" xfId="44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165" fontId="8" fillId="5" borderId="0" xfId="44" applyNumberFormat="1" applyFont="1" applyFill="1" applyBorder="1" applyAlignment="1">
      <alignment horizontal="center"/>
    </xf>
    <xf numFmtId="165" fontId="8" fillId="2" borderId="0" xfId="44" applyNumberFormat="1" applyFont="1" applyFill="1" applyBorder="1" applyAlignment="1">
      <alignment horizontal="center"/>
    </xf>
    <xf numFmtId="165" fontId="10" fillId="5" borderId="0" xfId="44" applyNumberFormat="1" applyFont="1" applyFill="1" applyBorder="1" applyAlignment="1">
      <alignment/>
    </xf>
    <xf numFmtId="165" fontId="10" fillId="2" borderId="0" xfId="44" applyNumberFormat="1" applyFont="1" applyFill="1" applyBorder="1" applyAlignment="1">
      <alignment/>
    </xf>
    <xf numFmtId="165" fontId="10" fillId="5" borderId="0" xfId="44" applyNumberFormat="1" applyFont="1" applyFill="1" applyBorder="1" applyAlignment="1">
      <alignment horizontal="right"/>
    </xf>
    <xf numFmtId="165" fontId="10" fillId="2" borderId="0" xfId="44" applyNumberFormat="1" applyFont="1" applyFill="1" applyBorder="1" applyAlignment="1">
      <alignment horizontal="right"/>
    </xf>
    <xf numFmtId="165" fontId="11" fillId="5" borderId="0" xfId="44" applyNumberFormat="1" applyFont="1" applyFill="1" applyBorder="1" applyAlignment="1">
      <alignment horizontal="right"/>
    </xf>
    <xf numFmtId="165" fontId="11" fillId="2" borderId="0" xfId="44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8" fontId="3" fillId="0" borderId="0" xfId="42" applyNumberFormat="1" applyFont="1" applyFill="1" applyBorder="1" applyAlignment="1">
      <alignment/>
    </xf>
    <xf numFmtId="168" fontId="3" fillId="0" borderId="0" xfId="0" applyNumberFormat="1" applyFont="1" applyBorder="1" applyAlignment="1">
      <alignment/>
    </xf>
    <xf numFmtId="44" fontId="3" fillId="0" borderId="0" xfId="0" applyNumberFormat="1" applyFont="1" applyFill="1" applyBorder="1" applyAlignment="1">
      <alignment/>
    </xf>
    <xf numFmtId="44" fontId="3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SheetLayoutView="100" workbookViewId="0" topLeftCell="A35">
      <selection activeCell="D57" sqref="D57"/>
    </sheetView>
  </sheetViews>
  <sheetFormatPr defaultColWidth="9.140625" defaultRowHeight="12.75"/>
  <cols>
    <col min="1" max="1" width="6.7109375" style="4" customWidth="1"/>
    <col min="2" max="2" width="24.421875" style="4" customWidth="1"/>
    <col min="3" max="4" width="17.140625" style="20" customWidth="1"/>
    <col min="5" max="5" width="15.7109375" style="4" customWidth="1"/>
    <col min="6" max="16384" width="9.140625" style="4" customWidth="1"/>
  </cols>
  <sheetData>
    <row r="1" spans="1:4" s="12" customFormat="1" ht="78.75">
      <c r="A1" s="8" t="s">
        <v>78</v>
      </c>
      <c r="B1" s="9" t="s">
        <v>0</v>
      </c>
      <c r="C1" s="10" t="s">
        <v>83</v>
      </c>
      <c r="D1" s="11" t="s">
        <v>84</v>
      </c>
    </row>
    <row r="2" spans="1:4" ht="19.5" customHeight="1">
      <c r="A2" s="2" t="s">
        <v>1</v>
      </c>
      <c r="B2" s="13" t="s">
        <v>38</v>
      </c>
      <c r="C2" s="14">
        <v>24213.74</v>
      </c>
      <c r="D2" s="15">
        <v>0</v>
      </c>
    </row>
    <row r="3" spans="1:4" ht="19.5" customHeight="1">
      <c r="A3" s="2" t="s">
        <v>2</v>
      </c>
      <c r="B3" s="13" t="s">
        <v>39</v>
      </c>
      <c r="C3" s="14">
        <v>56490.41</v>
      </c>
      <c r="D3" s="15">
        <v>28753.39</v>
      </c>
    </row>
    <row r="4" spans="1:4" ht="19.5" customHeight="1">
      <c r="A4" s="2" t="s">
        <v>3</v>
      </c>
      <c r="B4" s="13" t="s">
        <v>40</v>
      </c>
      <c r="C4" s="14">
        <v>18260.04</v>
      </c>
      <c r="D4" s="15">
        <v>0</v>
      </c>
    </row>
    <row r="5" spans="1:4" ht="19.5" customHeight="1">
      <c r="A5" s="2" t="s">
        <v>4</v>
      </c>
      <c r="B5" s="13" t="s">
        <v>41</v>
      </c>
      <c r="C5" s="14">
        <v>13819.75</v>
      </c>
      <c r="D5" s="15">
        <v>0</v>
      </c>
    </row>
    <row r="6" spans="1:4" ht="19.5" customHeight="1">
      <c r="A6" s="2" t="s">
        <v>5</v>
      </c>
      <c r="B6" s="13" t="s">
        <v>76</v>
      </c>
      <c r="C6" s="14">
        <v>78571.79</v>
      </c>
      <c r="D6" s="15">
        <v>199966.74</v>
      </c>
    </row>
    <row r="7" spans="1:4" ht="19.5" customHeight="1">
      <c r="A7" s="2" t="s">
        <v>6</v>
      </c>
      <c r="B7" s="13" t="s">
        <v>42</v>
      </c>
      <c r="C7" s="14">
        <v>26101.41</v>
      </c>
      <c r="D7" s="15">
        <v>0</v>
      </c>
    </row>
    <row r="8" spans="1:4" ht="19.5" customHeight="1">
      <c r="A8" s="2" t="s">
        <v>7</v>
      </c>
      <c r="B8" s="13" t="s">
        <v>43</v>
      </c>
      <c r="C8" s="14">
        <v>33462.49</v>
      </c>
      <c r="D8" s="15">
        <v>0</v>
      </c>
    </row>
    <row r="9" spans="1:4" ht="19.5" customHeight="1">
      <c r="A9" s="2" t="s">
        <v>8</v>
      </c>
      <c r="B9" s="13" t="s">
        <v>44</v>
      </c>
      <c r="C9" s="14">
        <v>36184.28</v>
      </c>
      <c r="D9" s="15">
        <v>0</v>
      </c>
    </row>
    <row r="10" spans="1:4" ht="19.5" customHeight="1">
      <c r="A10" s="2" t="s">
        <v>9</v>
      </c>
      <c r="B10" s="13" t="s">
        <v>45</v>
      </c>
      <c r="C10" s="14">
        <v>4071.68</v>
      </c>
      <c r="D10" s="15">
        <v>0</v>
      </c>
    </row>
    <row r="11" spans="1:4" ht="19.5" customHeight="1">
      <c r="A11" s="2" t="s">
        <v>10</v>
      </c>
      <c r="B11" s="13" t="s">
        <v>46</v>
      </c>
      <c r="C11" s="14">
        <v>29431.85</v>
      </c>
      <c r="D11" s="15">
        <v>0</v>
      </c>
    </row>
    <row r="12" spans="1:4" ht="19.5" customHeight="1">
      <c r="A12" s="2" t="s">
        <v>11</v>
      </c>
      <c r="B12" s="13" t="s">
        <v>47</v>
      </c>
      <c r="C12" s="14">
        <v>40512.54</v>
      </c>
      <c r="D12" s="15">
        <v>0</v>
      </c>
    </row>
    <row r="13" spans="1:4" ht="19.5" customHeight="1">
      <c r="A13" s="2" t="s">
        <v>12</v>
      </c>
      <c r="B13" s="13" t="s">
        <v>48</v>
      </c>
      <c r="C13" s="14">
        <v>64221.36</v>
      </c>
      <c r="D13" s="15">
        <v>0</v>
      </c>
    </row>
    <row r="14" spans="1:4" ht="19.5" customHeight="1">
      <c r="A14" s="2" t="s">
        <v>13</v>
      </c>
      <c r="B14" s="13" t="s">
        <v>49</v>
      </c>
      <c r="C14" s="14">
        <v>0</v>
      </c>
      <c r="D14" s="15">
        <v>18297.61</v>
      </c>
    </row>
    <row r="15" spans="1:4" ht="19.5" customHeight="1">
      <c r="A15" s="2" t="s">
        <v>14</v>
      </c>
      <c r="B15" s="13" t="s">
        <v>50</v>
      </c>
      <c r="C15" s="14">
        <v>179374.26</v>
      </c>
      <c r="D15" s="15">
        <v>0</v>
      </c>
    </row>
    <row r="16" spans="1:4" ht="19.5" customHeight="1">
      <c r="A16" s="2" t="s">
        <v>15</v>
      </c>
      <c r="B16" s="13" t="s">
        <v>51</v>
      </c>
      <c r="C16" s="14">
        <v>0</v>
      </c>
      <c r="D16" s="15">
        <v>98022.91</v>
      </c>
    </row>
    <row r="17" spans="1:4" ht="19.5" customHeight="1">
      <c r="A17" s="2" t="s">
        <v>16</v>
      </c>
      <c r="B17" s="13" t="s">
        <v>52</v>
      </c>
      <c r="C17" s="14">
        <v>0</v>
      </c>
      <c r="D17" s="15">
        <v>30060.36</v>
      </c>
    </row>
    <row r="18" spans="1:4" ht="19.5" customHeight="1">
      <c r="A18" s="2" t="s">
        <v>17</v>
      </c>
      <c r="B18" s="13" t="s">
        <v>53</v>
      </c>
      <c r="C18" s="14">
        <v>72203.11</v>
      </c>
      <c r="D18" s="15">
        <v>0</v>
      </c>
    </row>
    <row r="19" spans="1:4" ht="19.5" customHeight="1">
      <c r="A19" s="2" t="s">
        <v>18</v>
      </c>
      <c r="B19" s="13" t="s">
        <v>54</v>
      </c>
      <c r="C19" s="14">
        <v>17727.63</v>
      </c>
      <c r="D19" s="15">
        <v>0</v>
      </c>
    </row>
    <row r="20" spans="1:4" ht="19.5" customHeight="1">
      <c r="A20" s="2" t="s">
        <v>19</v>
      </c>
      <c r="B20" s="13" t="s">
        <v>55</v>
      </c>
      <c r="C20" s="14">
        <v>124039.16</v>
      </c>
      <c r="D20" s="15">
        <v>0</v>
      </c>
    </row>
    <row r="21" spans="1:4" ht="19.5" customHeight="1">
      <c r="A21" s="2" t="s">
        <v>20</v>
      </c>
      <c r="B21" s="13" t="s">
        <v>56</v>
      </c>
      <c r="C21" s="14">
        <v>101942.79</v>
      </c>
      <c r="D21" s="15">
        <v>0</v>
      </c>
    </row>
    <row r="22" spans="1:4" ht="19.5" customHeight="1">
      <c r="A22" s="2" t="s">
        <v>21</v>
      </c>
      <c r="B22" s="13" t="s">
        <v>57</v>
      </c>
      <c r="C22" s="14">
        <v>25394</v>
      </c>
      <c r="D22" s="15">
        <v>0</v>
      </c>
    </row>
    <row r="23" spans="1:4" ht="19.5" customHeight="1">
      <c r="A23" s="2" t="s">
        <v>22</v>
      </c>
      <c r="B23" s="13" t="s">
        <v>58</v>
      </c>
      <c r="C23" s="14">
        <v>86837.43</v>
      </c>
      <c r="D23" s="15">
        <v>0</v>
      </c>
    </row>
    <row r="24" spans="1:4" ht="19.5" customHeight="1">
      <c r="A24" s="2" t="s">
        <v>23</v>
      </c>
      <c r="B24" s="13" t="s">
        <v>59</v>
      </c>
      <c r="C24" s="14">
        <v>25201.38</v>
      </c>
      <c r="D24" s="15">
        <v>0</v>
      </c>
    </row>
    <row r="25" spans="1:4" ht="19.5" customHeight="1">
      <c r="A25" s="2" t="s">
        <v>25</v>
      </c>
      <c r="B25" s="13" t="s">
        <v>61</v>
      </c>
      <c r="C25" s="14">
        <v>46794.48</v>
      </c>
      <c r="D25" s="15">
        <v>0</v>
      </c>
    </row>
    <row r="26" spans="1:4" ht="19.5" customHeight="1">
      <c r="A26" s="2" t="s">
        <v>26</v>
      </c>
      <c r="B26" s="13" t="s">
        <v>62</v>
      </c>
      <c r="C26" s="14">
        <v>46971</v>
      </c>
      <c r="D26" s="15">
        <v>0</v>
      </c>
    </row>
    <row r="27" spans="1:4" ht="19.5" customHeight="1">
      <c r="A27" s="2" t="s">
        <v>27</v>
      </c>
      <c r="B27" s="13" t="s">
        <v>63</v>
      </c>
      <c r="C27" s="14">
        <v>25318.05</v>
      </c>
      <c r="D27" s="15">
        <v>0</v>
      </c>
    </row>
    <row r="28" spans="1:4" ht="19.5" customHeight="1">
      <c r="A28" s="2" t="s">
        <v>28</v>
      </c>
      <c r="B28" s="13" t="s">
        <v>64</v>
      </c>
      <c r="C28" s="14">
        <v>47419.09</v>
      </c>
      <c r="D28" s="15">
        <v>0</v>
      </c>
    </row>
    <row r="29" spans="1:4" ht="19.5" customHeight="1">
      <c r="A29" s="2" t="s">
        <v>29</v>
      </c>
      <c r="B29" s="13" t="s">
        <v>65</v>
      </c>
      <c r="C29" s="14">
        <v>0</v>
      </c>
      <c r="D29" s="15">
        <v>181669.13</v>
      </c>
    </row>
    <row r="30" spans="1:4" ht="19.5" customHeight="1">
      <c r="A30" s="2" t="s">
        <v>32</v>
      </c>
      <c r="B30" s="13" t="s">
        <v>68</v>
      </c>
      <c r="C30" s="14">
        <v>33202.31</v>
      </c>
      <c r="D30" s="15">
        <v>0</v>
      </c>
    </row>
    <row r="31" spans="1:4" ht="19.5" customHeight="1">
      <c r="A31" s="2" t="s">
        <v>33</v>
      </c>
      <c r="B31" s="13" t="s">
        <v>69</v>
      </c>
      <c r="C31" s="14">
        <v>0</v>
      </c>
      <c r="D31" s="15">
        <v>31367.33</v>
      </c>
    </row>
    <row r="32" spans="1:4" ht="19.5" customHeight="1">
      <c r="A32" s="2" t="s">
        <v>34</v>
      </c>
      <c r="B32" s="13" t="s">
        <v>70</v>
      </c>
      <c r="C32" s="14">
        <v>7774.11</v>
      </c>
      <c r="D32" s="15">
        <v>0</v>
      </c>
    </row>
    <row r="33" spans="1:4" ht="19.5" customHeight="1">
      <c r="A33" s="2" t="s">
        <v>35</v>
      </c>
      <c r="B33" s="13" t="s">
        <v>71</v>
      </c>
      <c r="C33" s="14">
        <v>55527.28</v>
      </c>
      <c r="D33" s="15">
        <v>0</v>
      </c>
    </row>
    <row r="34" spans="1:4" ht="19.5" customHeight="1">
      <c r="A34" s="2" t="s">
        <v>36</v>
      </c>
      <c r="B34" s="13" t="s">
        <v>72</v>
      </c>
      <c r="C34" s="14">
        <v>5170.02</v>
      </c>
      <c r="D34" s="15">
        <v>0</v>
      </c>
    </row>
    <row r="35" spans="1:4" ht="19.5" customHeight="1">
      <c r="A35" s="2" t="s">
        <v>37</v>
      </c>
      <c r="B35" s="13" t="s">
        <v>73</v>
      </c>
      <c r="C35" s="23">
        <v>0</v>
      </c>
      <c r="D35" s="24">
        <v>32674.3</v>
      </c>
    </row>
    <row r="36" spans="2:4" s="16" customFormat="1" ht="19.5" customHeight="1">
      <c r="B36" s="1" t="s">
        <v>80</v>
      </c>
      <c r="C36" s="17">
        <f>SUM(C2:C35)</f>
        <v>1326237.4400000002</v>
      </c>
      <c r="D36" s="18">
        <f>SUM(D2:D35)</f>
        <v>620811.77</v>
      </c>
    </row>
    <row r="37" spans="1:4" ht="19.5" customHeight="1">
      <c r="A37" s="2"/>
      <c r="B37" s="1"/>
      <c r="C37" s="3"/>
      <c r="D37" s="3"/>
    </row>
    <row r="38" spans="1:3" ht="24.75" customHeight="1">
      <c r="A38" s="7" t="s">
        <v>81</v>
      </c>
      <c r="B38" s="6"/>
      <c r="C38" s="19"/>
    </row>
    <row r="39" spans="1:4" ht="19.5" customHeight="1">
      <c r="A39" s="2">
        <v>970</v>
      </c>
      <c r="B39" s="13" t="s">
        <v>74</v>
      </c>
      <c r="C39" s="21" t="s">
        <v>77</v>
      </c>
      <c r="D39" s="22" t="s">
        <v>85</v>
      </c>
    </row>
    <row r="40" spans="1:4" ht="19.5" customHeight="1">
      <c r="A40" s="2">
        <v>971</v>
      </c>
      <c r="B40" s="13" t="s">
        <v>75</v>
      </c>
      <c r="C40" s="21" t="s">
        <v>77</v>
      </c>
      <c r="D40" s="22" t="s">
        <v>85</v>
      </c>
    </row>
    <row r="41" spans="1:4" ht="19.5" customHeight="1">
      <c r="A41" s="2" t="s">
        <v>24</v>
      </c>
      <c r="B41" s="13" t="s">
        <v>60</v>
      </c>
      <c r="C41" s="14">
        <v>93097.86</v>
      </c>
      <c r="D41" s="15">
        <v>73190.44</v>
      </c>
    </row>
    <row r="42" spans="1:4" ht="19.5" customHeight="1">
      <c r="A42" s="2" t="s">
        <v>30</v>
      </c>
      <c r="B42" s="13" t="s">
        <v>66</v>
      </c>
      <c r="C42" s="14">
        <v>50583.09</v>
      </c>
      <c r="D42" s="15">
        <v>47051</v>
      </c>
    </row>
    <row r="43" spans="1:4" ht="19.5" customHeight="1">
      <c r="A43" s="2" t="s">
        <v>31</v>
      </c>
      <c r="B43" s="13" t="s">
        <v>67</v>
      </c>
      <c r="C43" s="23">
        <v>540779.02</v>
      </c>
      <c r="D43" s="24">
        <v>62734.66</v>
      </c>
    </row>
    <row r="44" spans="2:4" ht="19.5" customHeight="1">
      <c r="B44" s="5" t="s">
        <v>82</v>
      </c>
      <c r="C44" s="25">
        <f>SUM(C39:C43)</f>
        <v>684459.97</v>
      </c>
      <c r="D44" s="26">
        <f>SUM(D39:D43)</f>
        <v>182976.1</v>
      </c>
    </row>
    <row r="45" spans="2:3" ht="14.25">
      <c r="B45" s="6"/>
      <c r="C45" s="19"/>
    </row>
    <row r="46" spans="2:4" ht="19.5" customHeight="1">
      <c r="B46" s="5" t="s">
        <v>79</v>
      </c>
      <c r="C46" s="27">
        <f>C36+C44</f>
        <v>2010697.4100000001</v>
      </c>
      <c r="D46" s="28">
        <f>D36+D44</f>
        <v>803787.87</v>
      </c>
    </row>
    <row r="52" spans="2:4" ht="14.25">
      <c r="B52" s="29" t="s">
        <v>86</v>
      </c>
      <c r="C52" s="30">
        <v>1390666</v>
      </c>
      <c r="D52" s="30">
        <v>656454</v>
      </c>
    </row>
    <row r="53" spans="2:5" ht="14.25">
      <c r="B53" s="29" t="s">
        <v>87</v>
      </c>
      <c r="C53" s="30">
        <f>C36-C52</f>
        <v>-64428.55999999982</v>
      </c>
      <c r="D53" s="30">
        <f>D36-D52</f>
        <v>-35642.22999999998</v>
      </c>
      <c r="E53" s="31">
        <f>SUM(C53:D53)</f>
        <v>-100070.7899999998</v>
      </c>
    </row>
    <row r="55" spans="2:5" ht="14.25">
      <c r="B55" s="29" t="s">
        <v>88</v>
      </c>
      <c r="C55" s="32">
        <f>-C36*0.75*0.01</f>
        <v>-9946.7808</v>
      </c>
      <c r="D55" s="32">
        <f>-D36*0.75*0.01</f>
        <v>-4656.088275</v>
      </c>
      <c r="E55" s="33">
        <f>SUM(C55:D55)</f>
        <v>-14602.869075</v>
      </c>
    </row>
    <row r="56" spans="2:5" ht="14.25">
      <c r="B56" s="29" t="s">
        <v>89</v>
      </c>
      <c r="C56" s="32">
        <f>-C36*0.75*0.09</f>
        <v>-89521.0272</v>
      </c>
      <c r="D56" s="32">
        <f>-D36*0.75*0.09</f>
        <v>-41904.794475</v>
      </c>
      <c r="E56" s="33">
        <f>SUM(C56:D56)</f>
        <v>-131425.821675</v>
      </c>
    </row>
  </sheetData>
  <sheetProtection/>
  <printOptions/>
  <pageMargins left="0.31" right="0.25" top="0.64" bottom="0.49" header="0.19" footer="0.26"/>
  <pageSetup fitToHeight="2" fitToWidth="1" horizontalDpi="600" verticalDpi="600" orientation="landscape" pageOrder="overThenDown" paperSize="5" scale="86" r:id="rId1"/>
  <headerFooter alignWithMargins="0">
    <oddHeader>&amp;L&amp;"Arial,Bold"&amp;14FY 12 Final Allocations, Neglected &amp; Delinquent - Revised due to Federal Rescission and FY 10 Hold Harmless Correction</oddHeader>
    <oddFooter xml:space="preserve">&amp;C&amp;P of &amp;N&amp;R &amp;D,&amp;T  &amp;"Arial,Bold"&amp;7 </oddFooter>
  </headerFooter>
  <colBreaks count="1" manualBreakCount="1">
    <brk id="3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</dc:creator>
  <cp:keywords/>
  <dc:description/>
  <cp:lastModifiedBy>ca18329</cp:lastModifiedBy>
  <cp:lastPrinted>2011-10-28T15:17:18Z</cp:lastPrinted>
  <dcterms:created xsi:type="dcterms:W3CDTF">2005-03-24T22:53:20Z</dcterms:created>
  <dcterms:modified xsi:type="dcterms:W3CDTF">2012-07-03T14:05:48Z</dcterms:modified>
  <cp:category/>
  <cp:version/>
  <cp:contentType/>
  <cp:contentStatus/>
</cp:coreProperties>
</file>