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20" windowWidth="11325" windowHeight="6255" activeTab="0"/>
  </bookViews>
  <sheets>
    <sheet name="PROPERTY" sheetId="1" r:id="rId1"/>
    <sheet name="FLOOD" sheetId="2" r:id="rId2"/>
  </sheets>
  <definedNames>
    <definedName name="_xlnm.Print_Area" localSheetId="0">'PROPERTY'!$A$1:$U$67</definedName>
    <definedName name="_xlnm.Print_Titles" localSheetId="0">'PROPERTY'!$1:$4</definedName>
  </definedNames>
  <calcPr fullCalcOnLoad="1"/>
</workbook>
</file>

<file path=xl/sharedStrings.xml><?xml version="1.0" encoding="utf-8"?>
<sst xmlns="http://schemas.openxmlformats.org/spreadsheetml/2006/main" count="451" uniqueCount="182">
  <si>
    <t>Totals</t>
  </si>
  <si>
    <t>Policy #17728109</t>
  </si>
  <si>
    <t>Policy # 17728109</t>
  </si>
  <si>
    <t>TBR</t>
  </si>
  <si>
    <t>Water</t>
  </si>
  <si>
    <t>RETENTION</t>
  </si>
  <si>
    <t>UT</t>
  </si>
  <si>
    <t>Wind</t>
  </si>
  <si>
    <t>UNDER REVIEW by VC</t>
  </si>
  <si>
    <t>DEDUCTIBLE (Maintenance)</t>
  </si>
  <si>
    <t>Agency</t>
  </si>
  <si>
    <t>Description</t>
  </si>
  <si>
    <t>Date of Loss</t>
  </si>
  <si>
    <t>Type of Loss</t>
  </si>
  <si>
    <t>Date Paid</t>
  </si>
  <si>
    <t>Carrier Advance Pymts Allocated by Insured</t>
  </si>
  <si>
    <t>Vericlaim File #</t>
  </si>
  <si>
    <t>Carrier Claim #</t>
  </si>
  <si>
    <t>Status</t>
  </si>
  <si>
    <t>Estimated GROSS LOSS by Insured</t>
  </si>
  <si>
    <t>NET RCV LOSS</t>
  </si>
  <si>
    <t>REVIEWED / VERIFIED Gross Loss by VC</t>
  </si>
  <si>
    <t>Annual Aggregate Deductible Remaining</t>
  </si>
  <si>
    <t>Paid by State Under Aggregate Deductible</t>
  </si>
  <si>
    <t>Military</t>
  </si>
  <si>
    <t>Adjuster</t>
  </si>
  <si>
    <t>JULY 1, 2015 - JUNE 30, 2016 FLOOD LOSSES - STATE OF TENNESSEE    ($10,000,000.00 PER OCCURRENCE DEDUCTIBLE)</t>
  </si>
  <si>
    <t>JULY 1, 2015 - JUNE 30, 2016 PROPERTY LOSSES - STATE OF TENNESSEE ($25,000 PER OCCURRENCE DEDUCTIBLE)</t>
  </si>
  <si>
    <t>LOSSES LESS THAN DEDUCTIBLE OR NOT COVERED</t>
  </si>
  <si>
    <t>UT Chattanooga</t>
  </si>
  <si>
    <t>6811463145US</t>
  </si>
  <si>
    <t>NAS15163430</t>
  </si>
  <si>
    <t>NAS15163580</t>
  </si>
  <si>
    <t>NAS15163600</t>
  </si>
  <si>
    <t>NAS15163650</t>
  </si>
  <si>
    <t>Ken Abernathy / Jason Saylors</t>
  </si>
  <si>
    <t>Ken Abernathy / Brad Staples</t>
  </si>
  <si>
    <t>University of Memphis - Campus</t>
  </si>
  <si>
    <t xml:space="preserve">TBR </t>
  </si>
  <si>
    <t>University of Memphis - Rental Home</t>
  </si>
  <si>
    <t>UT Knoxville Student Union</t>
  </si>
  <si>
    <t>Ken Abernathy / Steve Rop</t>
  </si>
  <si>
    <t>NAS15163760</t>
  </si>
  <si>
    <t>UT Memphis Coleman Building</t>
  </si>
  <si>
    <t>Sewage Backup</t>
  </si>
  <si>
    <t>NAS15163770</t>
  </si>
  <si>
    <t>Closed</t>
  </si>
  <si>
    <t>Burgess Falls NA</t>
  </si>
  <si>
    <t>NAS15164100</t>
  </si>
  <si>
    <t>Education</t>
  </si>
  <si>
    <t>TN School for Blind</t>
  </si>
  <si>
    <t>Lightning</t>
  </si>
  <si>
    <t>NAS15164270</t>
  </si>
  <si>
    <t>Ken Abernathy</t>
  </si>
  <si>
    <t>General Services</t>
  </si>
  <si>
    <t>Ellington Ag Center / Laboratory</t>
  </si>
  <si>
    <t>NAS15164410</t>
  </si>
  <si>
    <t>Ken Abernathy / Ted Kiesler</t>
  </si>
  <si>
    <t>Covered by responsible contractor</t>
  </si>
  <si>
    <t>Cloverbottom Facility</t>
  </si>
  <si>
    <t>UT Knoxville - Communications</t>
  </si>
  <si>
    <t>TBD</t>
  </si>
  <si>
    <t>Theft</t>
  </si>
  <si>
    <t>Ken Abernathy / Jonathan Kent</t>
  </si>
  <si>
    <t>NAS15165060</t>
  </si>
  <si>
    <t>NAS151665070</t>
  </si>
  <si>
    <t>Millington National Guard Armory</t>
  </si>
  <si>
    <t>Paid for by federal funding/no claim presented</t>
  </si>
  <si>
    <t>DIDD</t>
  </si>
  <si>
    <t>University of Memphis - Ellington Biology</t>
  </si>
  <si>
    <t>Fire</t>
  </si>
  <si>
    <t>NAS15165760</t>
  </si>
  <si>
    <t>Nashville State CC</t>
  </si>
  <si>
    <t>NAS15165880</t>
  </si>
  <si>
    <t>2015/2016 Bordereaux / Loss Run</t>
  </si>
  <si>
    <t>Cedars of Lebanon</t>
  </si>
  <si>
    <t>TSU/Gentry Center</t>
  </si>
  <si>
    <t>NAS15166090</t>
  </si>
  <si>
    <t>Ken Abernathy / John Kneale</t>
  </si>
  <si>
    <t>NAS15166220</t>
  </si>
  <si>
    <t>TDEC</t>
  </si>
  <si>
    <t>Less than deductible</t>
  </si>
  <si>
    <t>Covered under crime policy</t>
  </si>
  <si>
    <t>DOC</t>
  </si>
  <si>
    <t>West TN State Penitentiary</t>
  </si>
  <si>
    <t>NAS15166930</t>
  </si>
  <si>
    <t>Ken Abernathy / Mike Fincher</t>
  </si>
  <si>
    <t>TN Tech</t>
  </si>
  <si>
    <t>TBI State Office</t>
  </si>
  <si>
    <t>NAS15167030</t>
  </si>
  <si>
    <t>NAS15167480</t>
  </si>
  <si>
    <t>Columbia State Community College</t>
  </si>
  <si>
    <t>Roan Mountain State Park</t>
  </si>
  <si>
    <t>NAS15167790</t>
  </si>
  <si>
    <t>Ken Abernathy / Mark Marcus</t>
  </si>
  <si>
    <t>Mental Health</t>
  </si>
  <si>
    <t xml:space="preserve">Memphis Mental Health Institute </t>
  </si>
  <si>
    <t>NAS16167950</t>
  </si>
  <si>
    <t>UT Chattanooga Library</t>
  </si>
  <si>
    <t>Freeze/Water</t>
  </si>
  <si>
    <t>NAS16168210</t>
  </si>
  <si>
    <t>Clinton Readiness Facility</t>
  </si>
  <si>
    <t>Water/Mold</t>
  </si>
  <si>
    <t>NAS16168560</t>
  </si>
  <si>
    <t>Andrew Jackson Building</t>
  </si>
  <si>
    <t>NAS16169320</t>
  </si>
  <si>
    <t>TDOT</t>
  </si>
  <si>
    <t>Anderson County Maintenance Salt Bin</t>
  </si>
  <si>
    <t>NAS16169810</t>
  </si>
  <si>
    <t>Memphis/Pharmacy Building</t>
  </si>
  <si>
    <t>NAS16169890</t>
  </si>
  <si>
    <t xml:space="preserve">West TN State Penitentiary/Electrical </t>
  </si>
  <si>
    <t>NAS16170160</t>
  </si>
  <si>
    <t>TSU/Electrical Switches</t>
  </si>
  <si>
    <t>NAS16170760</t>
  </si>
  <si>
    <t>Ken Abernathy / Josh Braden</t>
  </si>
  <si>
    <t>Unknown</t>
  </si>
  <si>
    <t>Not covered under property policy</t>
  </si>
  <si>
    <t>Date Closed</t>
  </si>
  <si>
    <t>Meeman-Shelby State Park</t>
  </si>
  <si>
    <t>NAS16170870</t>
  </si>
  <si>
    <t>Ridley 4-H Center</t>
  </si>
  <si>
    <t>NAS16170900</t>
  </si>
  <si>
    <t>TN Tech/Hyder Burkes Arena</t>
  </si>
  <si>
    <t>UT Chattanooga Mapp Building</t>
  </si>
  <si>
    <t>UT Knoxville - Jessie Harris Building</t>
  </si>
  <si>
    <t>UT Knoxville - Veterinary School</t>
  </si>
  <si>
    <t>Power Outage</t>
  </si>
  <si>
    <t>UT Knoxville - College of Engineering</t>
  </si>
  <si>
    <t>Defective Filters</t>
  </si>
  <si>
    <t>NAS16170990</t>
  </si>
  <si>
    <t>NAS16171180</t>
  </si>
  <si>
    <t>NAS16171220</t>
  </si>
  <si>
    <t>NAS16171270</t>
  </si>
  <si>
    <t>NAS16171310</t>
  </si>
  <si>
    <t>NAS16171460</t>
  </si>
  <si>
    <t>TSU Power Outage</t>
  </si>
  <si>
    <t>NAS16171540</t>
  </si>
  <si>
    <t>NAS16171560</t>
  </si>
  <si>
    <t>ADPi Sorority House</t>
  </si>
  <si>
    <t>Geothermal System Failure</t>
  </si>
  <si>
    <t>5/2/16 (Reported)</t>
  </si>
  <si>
    <t>NAS16171860</t>
  </si>
  <si>
    <t>NAS16172110</t>
  </si>
  <si>
    <t>Austin Peay Building</t>
  </si>
  <si>
    <t>Tims Ford State Park Cabin # 14</t>
  </si>
  <si>
    <t>NAS16172560</t>
  </si>
  <si>
    <t>Tims Ford State Park Cabin # 9</t>
  </si>
  <si>
    <t>NAS16172640</t>
  </si>
  <si>
    <t>Taylor Law Bldg &amp; Ferris Hall</t>
  </si>
  <si>
    <t>NAS16172650</t>
  </si>
  <si>
    <t>NAS16172840</t>
  </si>
  <si>
    <t>NAS16172880</t>
  </si>
  <si>
    <t>Art &amp; Architecture Building</t>
  </si>
  <si>
    <t>Austin Peay State University - Ellington Hall</t>
  </si>
  <si>
    <t>NAS16173390</t>
  </si>
  <si>
    <t>SALVAGE</t>
  </si>
  <si>
    <t>University of Memphis - Psychology Building</t>
  </si>
  <si>
    <t>Power Surge/Mold</t>
  </si>
  <si>
    <t>NAS16174450</t>
  </si>
  <si>
    <t>TN Tech President's Residence</t>
  </si>
  <si>
    <t>NAS16175840</t>
  </si>
  <si>
    <t xml:space="preserve"> Ken Abernathy / Steve Rop</t>
  </si>
  <si>
    <t>Cloverbottom Facility - Progress House</t>
  </si>
  <si>
    <t>NAS16176750</t>
  </si>
  <si>
    <t>NAS16176760</t>
  </si>
  <si>
    <t>Not covered / less than deductible</t>
  </si>
  <si>
    <t>University of Memphis - Defense Audit Buildings</t>
  </si>
  <si>
    <t>Roof Leaks</t>
  </si>
  <si>
    <t>NAS16178850</t>
  </si>
  <si>
    <t>Withdrawn/Crime Poliy</t>
  </si>
  <si>
    <t xml:space="preserve">Equipment breakdown covered outside of aggregate. </t>
  </si>
  <si>
    <t>Resulting Smoke/Fire Damages</t>
  </si>
  <si>
    <t>UT Martin Sofball Fields</t>
  </si>
  <si>
    <t>NAS17182150</t>
  </si>
  <si>
    <t xml:space="preserve">Ken Abernathy </t>
  </si>
  <si>
    <t>Late reporting - insured did not think loss would exceed $25K</t>
  </si>
  <si>
    <t>Salvage proceeds added back to aggregate erosion</t>
  </si>
  <si>
    <t>Coverage issue/late reporting/failure to mitigate</t>
  </si>
  <si>
    <t>Building depreciation not pursued by agency</t>
  </si>
  <si>
    <t>Depreciation not presented to date. Closed w/o depreciation claimed.</t>
  </si>
  <si>
    <t>Date: 10/10/17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</si>
</sst>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/dd/yy"/>
    <numFmt numFmtId="170" formatCode="00000"/>
    <numFmt numFmtId="171" formatCode="[$-409]dddd\,\ mmmm\ dd\,\ yyyy"/>
    <numFmt numFmtId="172" formatCode="[$-409]d\-mmm\-yy;@"/>
    <numFmt numFmtId="173" formatCode="[$-409]h:mm:ss\ AM/PM"/>
  </numFmts>
  <fonts count="7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 Narrow"/>
      <family val="2"/>
    </font>
    <font>
      <b/>
      <sz val="11"/>
      <color indexed="18"/>
      <name val="Arial Narrow"/>
      <family val="2"/>
    </font>
    <font>
      <b/>
      <sz val="10"/>
      <color indexed="56"/>
      <name val="Arial Black"/>
      <family val="2"/>
    </font>
    <font>
      <b/>
      <sz val="11"/>
      <color indexed="56"/>
      <name val="Arial"/>
      <family val="2"/>
    </font>
    <font>
      <b/>
      <sz val="11"/>
      <color indexed="10"/>
      <name val="Arial"/>
      <family val="2"/>
    </font>
    <font>
      <sz val="12"/>
      <color indexed="12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 Narrow"/>
      <family val="2"/>
    </font>
    <font>
      <b/>
      <sz val="11"/>
      <color rgb="FF000080"/>
      <name val="Arial Narrow"/>
      <family val="2"/>
    </font>
    <font>
      <b/>
      <sz val="10"/>
      <color rgb="FF002060"/>
      <name val="Arial Black"/>
      <family val="2"/>
    </font>
    <font>
      <b/>
      <sz val="11"/>
      <color rgb="FF002060"/>
      <name val="Arial"/>
      <family val="2"/>
    </font>
    <font>
      <b/>
      <sz val="11"/>
      <color rgb="FFFF0000"/>
      <name val="Arial"/>
      <family val="2"/>
    </font>
    <font>
      <sz val="12"/>
      <color rgb="FF0000FF"/>
      <name val="Arial"/>
      <family val="2"/>
    </font>
    <font>
      <b/>
      <sz val="11"/>
      <color rgb="FF00008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7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Alignment="1" quotePrefix="1">
      <alignment/>
    </xf>
    <xf numFmtId="44" fontId="0" fillId="0" borderId="0" xfId="44" applyFont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Fill="1" applyAlignment="1">
      <alignment horizontal="center"/>
    </xf>
    <xf numFmtId="7" fontId="7" fillId="0" borderId="0" xfId="0" applyNumberFormat="1" applyFont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9" fillId="33" borderId="0" xfId="0" applyNumberFormat="1" applyFont="1" applyFill="1" applyAlignment="1">
      <alignment/>
    </xf>
    <xf numFmtId="7" fontId="9" fillId="33" borderId="0" xfId="0" applyNumberFormat="1" applyFont="1" applyFill="1" applyAlignment="1">
      <alignment/>
    </xf>
    <xf numFmtId="7" fontId="8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4" fontId="60" fillId="0" borderId="0" xfId="44" applyFont="1" applyAlignment="1">
      <alignment/>
    </xf>
    <xf numFmtId="44" fontId="61" fillId="0" borderId="0" xfId="44" applyFont="1" applyAlignment="1">
      <alignment/>
    </xf>
    <xf numFmtId="14" fontId="0" fillId="0" borderId="0" xfId="0" applyNumberFormat="1" applyAlignment="1">
      <alignment horizontal="center"/>
    </xf>
    <xf numFmtId="14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wrapText="1"/>
    </xf>
    <xf numFmtId="14" fontId="3" fillId="0" borderId="0" xfId="0" applyNumberFormat="1" applyFont="1" applyFill="1" applyAlignment="1">
      <alignment/>
    </xf>
    <xf numFmtId="7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14" fontId="7" fillId="0" borderId="0" xfId="0" applyNumberFormat="1" applyFont="1" applyAlignment="1">
      <alignment horizontal="center"/>
    </xf>
    <xf numFmtId="0" fontId="5" fillId="33" borderId="0" xfId="0" applyFont="1" applyFill="1" applyAlignment="1">
      <alignment/>
    </xf>
    <xf numFmtId="7" fontId="5" fillId="33" borderId="0" xfId="0" applyNumberFormat="1" applyFont="1" applyFill="1" applyAlignment="1">
      <alignment/>
    </xf>
    <xf numFmtId="7" fontId="4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4" fontId="3" fillId="34" borderId="0" xfId="0" applyNumberFormat="1" applyFont="1" applyFill="1" applyAlignment="1">
      <alignment/>
    </xf>
    <xf numFmtId="7" fontId="3" fillId="34" borderId="0" xfId="0" applyNumberFormat="1" applyFont="1" applyFill="1" applyAlignment="1">
      <alignment/>
    </xf>
    <xf numFmtId="44" fontId="7" fillId="0" borderId="0" xfId="53" applyFont="1" applyFill="1" applyAlignment="1">
      <alignment/>
    </xf>
    <xf numFmtId="44" fontId="62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14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7" fontId="6" fillId="33" borderId="10" xfId="0" applyNumberFormat="1" applyFont="1" applyFill="1" applyBorder="1" applyAlignment="1">
      <alignment horizontal="center" wrapText="1"/>
    </xf>
    <xf numFmtId="7" fontId="1" fillId="33" borderId="10" xfId="0" applyNumberFormat="1" applyFont="1" applyFill="1" applyBorder="1" applyAlignment="1">
      <alignment horizontal="center" wrapText="1"/>
    </xf>
    <xf numFmtId="0" fontId="63" fillId="0" borderId="0" xfId="0" applyFont="1" applyFill="1" applyAlignment="1">
      <alignment horizontal="center" vertical="center"/>
    </xf>
    <xf numFmtId="7" fontId="0" fillId="0" borderId="0" xfId="0" applyNumberFormat="1" applyFill="1" applyAlignment="1">
      <alignment/>
    </xf>
    <xf numFmtId="44" fontId="64" fillId="0" borderId="11" xfId="53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4" fontId="3" fillId="0" borderId="0" xfId="53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7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5" fillId="33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7" fontId="4" fillId="33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14" fontId="2" fillId="33" borderId="10" xfId="0" applyNumberFormat="1" applyFont="1" applyFill="1" applyBorder="1" applyAlignment="1">
      <alignment horizontal="center" wrapText="1"/>
    </xf>
    <xf numFmtId="44" fontId="65" fillId="0" borderId="11" xfId="53" applyFont="1" applyBorder="1" applyAlignment="1">
      <alignment/>
    </xf>
    <xf numFmtId="44" fontId="65" fillId="0" borderId="0" xfId="53" applyFont="1" applyFill="1" applyBorder="1" applyAlignment="1">
      <alignment/>
    </xf>
    <xf numFmtId="44" fontId="66" fillId="7" borderId="0" xfId="0" applyNumberFormat="1" applyFont="1" applyFill="1" applyAlignment="1">
      <alignment horizontal="center" vertical="center"/>
    </xf>
    <xf numFmtId="14" fontId="3" fillId="35" borderId="0" xfId="0" applyNumberFormat="1" applyFont="1" applyFill="1" applyAlignment="1">
      <alignment horizontal="center" vertical="center"/>
    </xf>
    <xf numFmtId="44" fontId="3" fillId="0" borderId="0" xfId="53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44" fontId="3" fillId="0" borderId="0" xfId="53" applyFont="1" applyFill="1" applyAlignment="1">
      <alignment/>
    </xf>
    <xf numFmtId="44" fontId="66" fillId="0" borderId="0" xfId="0" applyNumberFormat="1" applyFont="1" applyFill="1" applyAlignment="1">
      <alignment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53" applyFont="1" applyAlignment="1">
      <alignment/>
    </xf>
    <xf numFmtId="7" fontId="2" fillId="0" borderId="0" xfId="0" applyNumberFormat="1" applyFont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7" fontId="10" fillId="33" borderId="0" xfId="0" applyNumberFormat="1" applyFont="1" applyFill="1" applyAlignment="1">
      <alignment/>
    </xf>
    <xf numFmtId="7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44" fontId="3" fillId="0" borderId="0" xfId="53" applyFont="1" applyAlignment="1">
      <alignment/>
    </xf>
    <xf numFmtId="44" fontId="66" fillId="0" borderId="0" xfId="0" applyNumberFormat="1" applyFont="1" applyAlignment="1">
      <alignment/>
    </xf>
    <xf numFmtId="1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7" fontId="3" fillId="0" borderId="0" xfId="0" applyNumberFormat="1" applyFont="1" applyAlignment="1">
      <alignment horizontal="center" vertical="center"/>
    </xf>
    <xf numFmtId="44" fontId="62" fillId="7" borderId="0" xfId="0" applyNumberFormat="1" applyFont="1" applyFill="1" applyAlignment="1">
      <alignment/>
    </xf>
    <xf numFmtId="44" fontId="69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right" vertical="center"/>
    </xf>
    <xf numFmtId="44" fontId="3" fillId="35" borderId="0" xfId="0" applyNumberFormat="1" applyFont="1" applyFill="1" applyAlignment="1">
      <alignment horizontal="right" vertical="center"/>
    </xf>
    <xf numFmtId="44" fontId="5" fillId="33" borderId="0" xfId="0" applyNumberFormat="1" applyFont="1" applyFill="1" applyAlignment="1">
      <alignment/>
    </xf>
    <xf numFmtId="44" fontId="3" fillId="0" borderId="0" xfId="0" applyNumberFormat="1" applyFont="1" applyAlignment="1">
      <alignment/>
    </xf>
    <xf numFmtId="44" fontId="2" fillId="33" borderId="10" xfId="0" applyNumberFormat="1" applyFont="1" applyFill="1" applyBorder="1" applyAlignment="1">
      <alignment horizontal="center" wrapText="1"/>
    </xf>
    <xf numFmtId="44" fontId="3" fillId="34" borderId="0" xfId="0" applyNumberFormat="1" applyFont="1" applyFill="1" applyAlignment="1">
      <alignment/>
    </xf>
    <xf numFmtId="44" fontId="3" fillId="0" borderId="0" xfId="0" applyNumberFormat="1" applyFont="1" applyFill="1" applyAlignment="1">
      <alignment/>
    </xf>
    <xf numFmtId="44" fontId="3" fillId="0" borderId="0" xfId="53" applyNumberFormat="1" applyFont="1" applyFill="1" applyAlignment="1">
      <alignment horizontal="center" vertical="center"/>
    </xf>
    <xf numFmtId="44" fontId="3" fillId="0" borderId="0" xfId="53" applyNumberFormat="1" applyFont="1" applyFill="1" applyAlignment="1">
      <alignment/>
    </xf>
    <xf numFmtId="44" fontId="2" fillId="0" borderId="0" xfId="53" applyNumberFormat="1" applyFont="1" applyAlignment="1">
      <alignment/>
    </xf>
    <xf numFmtId="44" fontId="10" fillId="33" borderId="0" xfId="0" applyNumberFormat="1" applyFont="1" applyFill="1" applyAlignment="1">
      <alignment/>
    </xf>
    <xf numFmtId="44" fontId="7" fillId="0" borderId="0" xfId="53" applyNumberFormat="1" applyFont="1" applyFill="1" applyAlignment="1">
      <alignment/>
    </xf>
    <xf numFmtId="44" fontId="0" fillId="0" borderId="0" xfId="0" applyNumberFormat="1" applyFill="1" applyAlignment="1">
      <alignment/>
    </xf>
    <xf numFmtId="44" fontId="7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69" fillId="0" borderId="0" xfId="53" applyNumberFormat="1" applyFont="1" applyFill="1" applyAlignment="1">
      <alignment horizontal="center" vertical="center"/>
    </xf>
    <xf numFmtId="44" fontId="69" fillId="0" borderId="0" xfId="53" applyNumberFormat="1" applyFont="1" applyFill="1" applyAlignment="1">
      <alignment/>
    </xf>
    <xf numFmtId="44" fontId="66" fillId="0" borderId="0" xfId="53" applyNumberFormat="1" applyFont="1" applyAlignment="1">
      <alignment/>
    </xf>
    <xf numFmtId="44" fontId="2" fillId="33" borderId="0" xfId="53" applyNumberFormat="1" applyFont="1" applyFill="1" applyAlignment="1">
      <alignment/>
    </xf>
    <xf numFmtId="44" fontId="70" fillId="0" borderId="0" xfId="53" applyNumberFormat="1" applyFont="1" applyFill="1" applyAlignment="1">
      <alignment/>
    </xf>
    <xf numFmtId="44" fontId="3" fillId="35" borderId="0" xfId="53" applyNumberFormat="1" applyFont="1" applyFill="1" applyAlignment="1">
      <alignment horizontal="center" vertical="center"/>
    </xf>
    <xf numFmtId="44" fontId="3" fillId="35" borderId="0" xfId="0" applyNumberFormat="1" applyFont="1" applyFill="1" applyAlignment="1">
      <alignment horizontal="center" vertical="center"/>
    </xf>
    <xf numFmtId="44" fontId="2" fillId="0" borderId="0" xfId="0" applyNumberFormat="1" applyFont="1" applyAlignment="1">
      <alignment/>
    </xf>
    <xf numFmtId="44" fontId="1" fillId="33" borderId="0" xfId="0" applyNumberFormat="1" applyFont="1" applyFill="1" applyAlignment="1">
      <alignment/>
    </xf>
    <xf numFmtId="44" fontId="6" fillId="35" borderId="0" xfId="53" applyNumberFormat="1" applyFont="1" applyFill="1" applyAlignment="1">
      <alignment/>
    </xf>
    <xf numFmtId="44" fontId="6" fillId="0" borderId="0" xfId="53" applyNumberFormat="1" applyFont="1" applyFill="1" applyAlignment="1">
      <alignment/>
    </xf>
    <xf numFmtId="44" fontId="4" fillId="33" borderId="0" xfId="0" applyNumberFormat="1" applyFont="1" applyFill="1" applyAlignment="1">
      <alignment horizontal="left"/>
    </xf>
    <xf numFmtId="44" fontId="2" fillId="33" borderId="0" xfId="53" applyNumberFormat="1" applyFont="1" applyFill="1" applyBorder="1" applyAlignment="1">
      <alignment/>
    </xf>
    <xf numFmtId="44" fontId="3" fillId="0" borderId="0" xfId="53" applyNumberFormat="1" applyFont="1" applyAlignment="1">
      <alignment/>
    </xf>
    <xf numFmtId="14" fontId="2" fillId="0" borderId="0" xfId="0" applyNumberFormat="1" applyFont="1" applyAlignment="1">
      <alignment/>
    </xf>
    <xf numFmtId="14" fontId="7" fillId="35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44" fontId="69" fillId="35" borderId="0" xfId="53" applyNumberFormat="1" applyFont="1" applyFill="1" applyAlignment="1">
      <alignment horizontal="center" vertical="center"/>
    </xf>
    <xf numFmtId="44" fontId="7" fillId="0" borderId="0" xfId="0" applyNumberFormat="1" applyFont="1" applyFill="1" applyAlignment="1">
      <alignment/>
    </xf>
    <xf numFmtId="44" fontId="3" fillId="0" borderId="0" xfId="0" applyNumberFormat="1" applyFont="1" applyFill="1" applyAlignment="1">
      <alignment horizontal="center" vertical="center"/>
    </xf>
    <xf numFmtId="44" fontId="69" fillId="0" borderId="0" xfId="53" applyNumberFormat="1" applyFont="1" applyFill="1" applyAlignment="1">
      <alignment horizontal="center" vertical="center" wrapText="1"/>
    </xf>
    <xf numFmtId="44" fontId="2" fillId="0" borderId="0" xfId="53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4" fontId="2" fillId="0" borderId="0" xfId="53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44" fontId="69" fillId="0" borderId="0" xfId="53" applyFont="1" applyFill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3" xfId="48"/>
    <cellStyle name="Currency 2 4" xfId="49"/>
    <cellStyle name="Currency 3" xfId="50"/>
    <cellStyle name="Currency 3 2" xfId="51"/>
    <cellStyle name="Currency 4" xfId="52"/>
    <cellStyle name="Currency 5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0"/>
  <sheetViews>
    <sheetView tabSelected="1" zoomScale="60" zoomScaleNormal="60" zoomScaleSheetLayoutView="100" zoomScalePageLayoutView="0" workbookViewId="0" topLeftCell="A1">
      <selection activeCell="A40" sqref="A40"/>
    </sheetView>
  </sheetViews>
  <sheetFormatPr defaultColWidth="9.140625" defaultRowHeight="12.75"/>
  <cols>
    <col min="1" max="1" width="16.421875" style="66" customWidth="1"/>
    <col min="2" max="2" width="23.421875" style="0" customWidth="1"/>
    <col min="3" max="3" width="15.28125" style="31" customWidth="1"/>
    <col min="4" max="4" width="16.421875" style="31" customWidth="1"/>
    <col min="5" max="5" width="25.7109375" style="0" customWidth="1"/>
    <col min="6" max="6" width="23.8515625" style="0" customWidth="1"/>
    <col min="7" max="7" width="20.00390625" style="125" customWidth="1"/>
    <col min="8" max="8" width="23.140625" style="125" customWidth="1"/>
    <col min="9" max="9" width="21.140625" style="125" customWidth="1"/>
    <col min="10" max="10" width="24.7109375" style="2" customWidth="1"/>
    <col min="11" max="11" width="21.140625" style="125" customWidth="1"/>
    <col min="12" max="12" width="13.8515625" style="2" customWidth="1"/>
    <col min="13" max="13" width="21.28125" style="0" customWidth="1"/>
    <col min="14" max="14" width="8.00390625" style="2" customWidth="1"/>
    <col min="15" max="15" width="18.7109375" style="66" customWidth="1"/>
    <col min="16" max="16" width="15.421875" style="66" customWidth="1"/>
    <col min="17" max="17" width="10.8515625" style="66" customWidth="1"/>
    <col min="18" max="18" width="20.57421875" style="66" customWidth="1"/>
    <col min="19" max="19" width="17.421875" style="0" customWidth="1"/>
    <col min="20" max="20" width="3.00390625" style="0" customWidth="1"/>
    <col min="21" max="21" width="9.57421875" style="0" customWidth="1"/>
    <col min="24" max="24" width="16.28125" style="0" bestFit="1" customWidth="1"/>
    <col min="26" max="26" width="14.8515625" style="0" bestFit="1" customWidth="1"/>
  </cols>
  <sheetData>
    <row r="1" spans="1:18" s="11" customFormat="1" ht="21" customHeight="1">
      <c r="A1" s="77" t="s">
        <v>27</v>
      </c>
      <c r="B1" s="38"/>
      <c r="C1" s="70"/>
      <c r="D1" s="70"/>
      <c r="E1" s="38"/>
      <c r="F1" s="38"/>
      <c r="G1" s="113"/>
      <c r="H1" s="113"/>
      <c r="I1" s="137" t="s">
        <v>74</v>
      </c>
      <c r="J1" s="40"/>
      <c r="K1" s="113"/>
      <c r="L1" s="78" t="s">
        <v>1</v>
      </c>
      <c r="M1" s="38"/>
      <c r="N1" s="39"/>
      <c r="O1" s="76"/>
      <c r="P1" s="76"/>
      <c r="Q1" s="76"/>
      <c r="R1" s="76"/>
    </row>
    <row r="2" spans="1:22" ht="15" thickBot="1">
      <c r="A2" s="63"/>
      <c r="B2" s="4"/>
      <c r="C2" s="71"/>
      <c r="D2" s="71"/>
      <c r="E2" s="4"/>
      <c r="F2" s="4"/>
      <c r="G2" s="114"/>
      <c r="H2" s="114"/>
      <c r="I2" s="114"/>
      <c r="J2" s="5"/>
      <c r="K2" s="114"/>
      <c r="L2" s="5"/>
      <c r="M2" s="4"/>
      <c r="N2" s="5"/>
      <c r="O2" s="63"/>
      <c r="P2" s="63"/>
      <c r="Q2" s="63"/>
      <c r="R2" s="63"/>
      <c r="S2" s="4"/>
      <c r="T2" s="4"/>
      <c r="U2" s="4"/>
      <c r="V2" s="4"/>
    </row>
    <row r="3" spans="1:21" s="1" customFormat="1" ht="87" customHeight="1" thickBot="1">
      <c r="A3" s="61" t="s">
        <v>10</v>
      </c>
      <c r="B3" s="46" t="s">
        <v>11</v>
      </c>
      <c r="C3" s="80" t="s">
        <v>12</v>
      </c>
      <c r="D3" s="46" t="s">
        <v>13</v>
      </c>
      <c r="E3" s="60" t="s">
        <v>19</v>
      </c>
      <c r="F3" s="60" t="s">
        <v>8</v>
      </c>
      <c r="G3" s="115" t="s">
        <v>21</v>
      </c>
      <c r="H3" s="115" t="s">
        <v>9</v>
      </c>
      <c r="I3" s="115" t="s">
        <v>20</v>
      </c>
      <c r="J3" s="46" t="s">
        <v>22</v>
      </c>
      <c r="K3" s="115" t="s">
        <v>23</v>
      </c>
      <c r="L3" s="46" t="s">
        <v>14</v>
      </c>
      <c r="M3" s="60" t="s">
        <v>15</v>
      </c>
      <c r="N3" s="46" t="s">
        <v>14</v>
      </c>
      <c r="O3" s="61" t="s">
        <v>17</v>
      </c>
      <c r="P3" s="61" t="s">
        <v>16</v>
      </c>
      <c r="Q3" s="61" t="s">
        <v>18</v>
      </c>
      <c r="R3" s="61" t="s">
        <v>25</v>
      </c>
      <c r="S3" s="3"/>
      <c r="T3" s="3"/>
      <c r="U3" s="3"/>
    </row>
    <row r="4" spans="1:21" ht="18.75" customHeight="1" thickBot="1">
      <c r="A4" s="64"/>
      <c r="B4" s="41"/>
      <c r="C4" s="72"/>
      <c r="D4" s="73"/>
      <c r="E4" s="43"/>
      <c r="F4" s="43"/>
      <c r="G4" s="116"/>
      <c r="H4" s="116"/>
      <c r="I4" s="116"/>
      <c r="J4" s="81">
        <v>7500000</v>
      </c>
      <c r="K4" s="116"/>
      <c r="L4" s="42"/>
      <c r="M4" s="43"/>
      <c r="N4" s="41"/>
      <c r="O4" s="64"/>
      <c r="P4" s="64"/>
      <c r="Q4" s="64"/>
      <c r="R4" s="64"/>
      <c r="S4" s="4"/>
      <c r="T4" s="4"/>
      <c r="U4" s="4"/>
    </row>
    <row r="5" spans="1:21" s="10" customFormat="1" ht="14.25" customHeight="1">
      <c r="A5" s="65"/>
      <c r="B5" s="6"/>
      <c r="C5" s="36"/>
      <c r="D5" s="74"/>
      <c r="E5" s="35"/>
      <c r="F5" s="35"/>
      <c r="G5" s="117"/>
      <c r="H5" s="117"/>
      <c r="I5" s="117"/>
      <c r="J5" s="82"/>
      <c r="K5" s="117"/>
      <c r="L5" s="34"/>
      <c r="M5" s="35"/>
      <c r="N5" s="6"/>
      <c r="O5" s="65"/>
      <c r="P5" s="65"/>
      <c r="Q5" s="65"/>
      <c r="R5" s="65"/>
      <c r="S5" s="6"/>
      <c r="T5" s="6"/>
      <c r="U5" s="6"/>
    </row>
    <row r="6" spans="1:21" ht="30" customHeight="1">
      <c r="A6" s="54" t="s">
        <v>6</v>
      </c>
      <c r="B6" s="54" t="s">
        <v>29</v>
      </c>
      <c r="C6" s="59">
        <v>42188</v>
      </c>
      <c r="D6" s="54" t="s">
        <v>4</v>
      </c>
      <c r="E6" s="58">
        <v>30950</v>
      </c>
      <c r="F6" s="58"/>
      <c r="G6" s="118">
        <v>30950</v>
      </c>
      <c r="H6" s="126">
        <v>-25000</v>
      </c>
      <c r="I6" s="118">
        <v>5950</v>
      </c>
      <c r="J6" s="83">
        <f>(J4-K6)</f>
        <v>7494050</v>
      </c>
      <c r="K6" s="131">
        <v>5950</v>
      </c>
      <c r="L6" s="84">
        <v>42300</v>
      </c>
      <c r="M6" s="85"/>
      <c r="N6" s="85"/>
      <c r="O6" s="86" t="s">
        <v>30</v>
      </c>
      <c r="P6" s="63" t="s">
        <v>31</v>
      </c>
      <c r="Q6" s="63" t="s">
        <v>46</v>
      </c>
      <c r="R6" s="62" t="s">
        <v>35</v>
      </c>
      <c r="S6" s="4"/>
      <c r="T6" s="4"/>
      <c r="U6" s="4"/>
    </row>
    <row r="7" spans="1:21" s="15" customFormat="1" ht="30" customHeight="1">
      <c r="A7" s="63" t="s">
        <v>80</v>
      </c>
      <c r="B7" s="63" t="s">
        <v>47</v>
      </c>
      <c r="C7" s="106">
        <v>42189</v>
      </c>
      <c r="D7" s="106" t="s">
        <v>4</v>
      </c>
      <c r="E7" s="145">
        <v>56651.75</v>
      </c>
      <c r="F7" s="107">
        <v>0</v>
      </c>
      <c r="G7" s="107">
        <v>56651.75</v>
      </c>
      <c r="H7" s="110">
        <v>-25000</v>
      </c>
      <c r="I7" s="107">
        <v>31651.75</v>
      </c>
      <c r="J7" s="83">
        <f aca="true" t="shared" si="0" ref="J7:J32">(J6-K7)</f>
        <v>7462398.25</v>
      </c>
      <c r="K7" s="132">
        <v>31651.75</v>
      </c>
      <c r="L7" s="84">
        <v>42714</v>
      </c>
      <c r="M7" s="63"/>
      <c r="N7" s="108"/>
      <c r="O7" s="86" t="s">
        <v>30</v>
      </c>
      <c r="P7" s="63" t="s">
        <v>48</v>
      </c>
      <c r="Q7" s="63" t="s">
        <v>46</v>
      </c>
      <c r="R7" s="62" t="s">
        <v>35</v>
      </c>
      <c r="S7" s="3"/>
      <c r="T7" s="4"/>
      <c r="U7" s="4"/>
    </row>
    <row r="8" spans="1:21" ht="45" customHeight="1">
      <c r="A8" s="54" t="s">
        <v>38</v>
      </c>
      <c r="B8" s="54" t="s">
        <v>39</v>
      </c>
      <c r="C8" s="59">
        <v>42201</v>
      </c>
      <c r="D8" s="65" t="s">
        <v>4</v>
      </c>
      <c r="E8" s="58">
        <v>306593.47</v>
      </c>
      <c r="F8" s="58">
        <v>0</v>
      </c>
      <c r="G8" s="118">
        <v>306593.47</v>
      </c>
      <c r="H8" s="126">
        <v>-25000</v>
      </c>
      <c r="I8" s="118">
        <f>G8+H8</f>
        <v>281593.47</v>
      </c>
      <c r="J8" s="83">
        <f t="shared" si="0"/>
        <v>7180804.78</v>
      </c>
      <c r="K8" s="131">
        <v>281593.47</v>
      </c>
      <c r="L8" s="84">
        <v>42844</v>
      </c>
      <c r="M8" s="85"/>
      <c r="N8" s="85"/>
      <c r="O8" s="86" t="s">
        <v>30</v>
      </c>
      <c r="P8" s="63" t="s">
        <v>34</v>
      </c>
      <c r="Q8" s="63" t="s">
        <v>46</v>
      </c>
      <c r="R8" s="62" t="s">
        <v>36</v>
      </c>
      <c r="S8" s="148"/>
      <c r="T8" s="148"/>
      <c r="U8" s="148"/>
    </row>
    <row r="9" spans="1:21" s="15" customFormat="1" ht="16.5">
      <c r="A9" s="63" t="s">
        <v>49</v>
      </c>
      <c r="B9" s="63" t="s">
        <v>50</v>
      </c>
      <c r="C9" s="106">
        <v>42230</v>
      </c>
      <c r="D9" s="106" t="s">
        <v>51</v>
      </c>
      <c r="E9" s="107">
        <v>44249.78</v>
      </c>
      <c r="F9" s="107"/>
      <c r="G9" s="111">
        <v>44249.78</v>
      </c>
      <c r="H9" s="110">
        <v>-25000</v>
      </c>
      <c r="I9" s="107">
        <v>19249.78</v>
      </c>
      <c r="J9" s="83">
        <f t="shared" si="0"/>
        <v>7161555</v>
      </c>
      <c r="K9" s="112">
        <v>19249.78</v>
      </c>
      <c r="L9" s="84">
        <v>42398</v>
      </c>
      <c r="M9" s="63"/>
      <c r="N9" s="108"/>
      <c r="O9" s="86" t="s">
        <v>30</v>
      </c>
      <c r="P9" s="63" t="s">
        <v>52</v>
      </c>
      <c r="Q9" s="63" t="s">
        <v>46</v>
      </c>
      <c r="R9" s="63" t="s">
        <v>53</v>
      </c>
      <c r="S9" s="4"/>
      <c r="T9" s="4"/>
      <c r="U9" s="4"/>
    </row>
    <row r="10" spans="1:21" s="15" customFormat="1" ht="28.5">
      <c r="A10" s="63" t="s">
        <v>68</v>
      </c>
      <c r="B10" s="63" t="s">
        <v>59</v>
      </c>
      <c r="C10" s="106">
        <v>42262</v>
      </c>
      <c r="D10" s="106" t="s">
        <v>4</v>
      </c>
      <c r="E10" s="145">
        <v>138071.44</v>
      </c>
      <c r="F10" s="107">
        <v>0</v>
      </c>
      <c r="G10" s="107">
        <v>138071.44</v>
      </c>
      <c r="H10" s="110">
        <v>-25000</v>
      </c>
      <c r="I10" s="111">
        <v>113071.44</v>
      </c>
      <c r="J10" s="83">
        <f t="shared" si="0"/>
        <v>7048483.56</v>
      </c>
      <c r="K10" s="132">
        <v>113071.44</v>
      </c>
      <c r="L10" s="84">
        <v>42450</v>
      </c>
      <c r="M10" s="63"/>
      <c r="N10" s="108"/>
      <c r="O10" s="86" t="s">
        <v>30</v>
      </c>
      <c r="P10" s="63" t="s">
        <v>64</v>
      </c>
      <c r="Q10" s="63" t="s">
        <v>46</v>
      </c>
      <c r="R10" s="62" t="s">
        <v>63</v>
      </c>
      <c r="S10" s="4"/>
      <c r="T10" s="4"/>
      <c r="U10" s="4"/>
    </row>
    <row r="11" spans="1:21" s="13" customFormat="1" ht="48.75" customHeight="1">
      <c r="A11" s="54" t="s">
        <v>3</v>
      </c>
      <c r="B11" s="54" t="s">
        <v>69</v>
      </c>
      <c r="C11" s="59">
        <v>42283</v>
      </c>
      <c r="D11" s="54" t="s">
        <v>70</v>
      </c>
      <c r="E11" s="58">
        <v>70268.78</v>
      </c>
      <c r="F11" s="58">
        <v>0</v>
      </c>
      <c r="G11" s="118">
        <v>70268.78</v>
      </c>
      <c r="H11" s="126">
        <v>-25000</v>
      </c>
      <c r="I11" s="118">
        <v>45268.78</v>
      </c>
      <c r="J11" s="83">
        <f t="shared" si="0"/>
        <v>7003214.779999999</v>
      </c>
      <c r="K11" s="131">
        <v>45268.78</v>
      </c>
      <c r="L11" s="84">
        <v>42629</v>
      </c>
      <c r="M11" s="58"/>
      <c r="N11" s="58"/>
      <c r="O11" s="86" t="s">
        <v>30</v>
      </c>
      <c r="P11" s="65" t="s">
        <v>71</v>
      </c>
      <c r="Q11" s="65" t="s">
        <v>46</v>
      </c>
      <c r="R11" s="54" t="s">
        <v>36</v>
      </c>
      <c r="S11" s="6"/>
      <c r="T11" s="6"/>
      <c r="U11" s="6"/>
    </row>
    <row r="12" spans="1:26" s="13" customFormat="1" ht="60" customHeight="1">
      <c r="A12" s="54" t="s">
        <v>3</v>
      </c>
      <c r="B12" s="54" t="s">
        <v>76</v>
      </c>
      <c r="C12" s="59">
        <v>42301</v>
      </c>
      <c r="D12" s="54" t="s">
        <v>4</v>
      </c>
      <c r="E12" s="58">
        <v>84268.69</v>
      </c>
      <c r="F12" s="58">
        <v>10339.62</v>
      </c>
      <c r="G12" s="118">
        <f>E12-F12</f>
        <v>73929.07</v>
      </c>
      <c r="H12" s="126">
        <v>-25000</v>
      </c>
      <c r="I12" s="118">
        <f>G12+H12</f>
        <v>48929.07000000001</v>
      </c>
      <c r="J12" s="83">
        <f t="shared" si="0"/>
        <v>6954285.709999999</v>
      </c>
      <c r="K12" s="131">
        <f>I12</f>
        <v>48929.07000000001</v>
      </c>
      <c r="L12" s="84">
        <v>42643</v>
      </c>
      <c r="M12" s="58"/>
      <c r="N12" s="58"/>
      <c r="O12" s="86" t="s">
        <v>30</v>
      </c>
      <c r="P12" s="65" t="s">
        <v>79</v>
      </c>
      <c r="Q12" s="65" t="s">
        <v>46</v>
      </c>
      <c r="R12" s="54" t="s">
        <v>53</v>
      </c>
      <c r="S12" s="148" t="s">
        <v>180</v>
      </c>
      <c r="T12" s="148"/>
      <c r="U12" s="148"/>
      <c r="X12" s="144"/>
      <c r="Z12" s="144"/>
    </row>
    <row r="13" spans="1:21" s="13" customFormat="1" ht="28.5">
      <c r="A13" s="54" t="s">
        <v>83</v>
      </c>
      <c r="B13" s="54" t="s">
        <v>84</v>
      </c>
      <c r="C13" s="59">
        <v>42324</v>
      </c>
      <c r="D13" s="54" t="s">
        <v>70</v>
      </c>
      <c r="E13" s="58">
        <v>173377.06</v>
      </c>
      <c r="F13" s="58">
        <v>0</v>
      </c>
      <c r="G13" s="118">
        <v>173377.06</v>
      </c>
      <c r="H13" s="126">
        <v>-25000</v>
      </c>
      <c r="I13" s="118">
        <v>148377.06</v>
      </c>
      <c r="J13" s="83">
        <f t="shared" si="0"/>
        <v>6805908.649999999</v>
      </c>
      <c r="K13" s="131">
        <v>148377.06</v>
      </c>
      <c r="L13" s="84">
        <v>42516</v>
      </c>
      <c r="M13" s="58"/>
      <c r="N13" s="58"/>
      <c r="O13" s="86" t="s">
        <v>30</v>
      </c>
      <c r="P13" s="65" t="s">
        <v>85</v>
      </c>
      <c r="Q13" s="65" t="s">
        <v>46</v>
      </c>
      <c r="R13" s="54" t="s">
        <v>86</v>
      </c>
      <c r="S13" s="6"/>
      <c r="T13" s="6"/>
      <c r="U13" s="6"/>
    </row>
    <row r="14" spans="1:21" s="13" customFormat="1" ht="30" customHeight="1">
      <c r="A14" s="54" t="s">
        <v>3</v>
      </c>
      <c r="B14" s="54" t="s">
        <v>87</v>
      </c>
      <c r="C14" s="59">
        <v>42325</v>
      </c>
      <c r="D14" s="54" t="s">
        <v>7</v>
      </c>
      <c r="E14" s="58">
        <v>65000</v>
      </c>
      <c r="F14" s="58">
        <v>0</v>
      </c>
      <c r="G14" s="118">
        <v>65000</v>
      </c>
      <c r="H14" s="126">
        <v>-25000</v>
      </c>
      <c r="I14" s="118">
        <f>G14+H14</f>
        <v>40000</v>
      </c>
      <c r="J14" s="83">
        <f t="shared" si="0"/>
        <v>6765908.649999999</v>
      </c>
      <c r="K14" s="131">
        <v>40000</v>
      </c>
      <c r="L14" s="84">
        <v>42825</v>
      </c>
      <c r="M14" s="58"/>
      <c r="N14" s="58"/>
      <c r="O14" s="86" t="s">
        <v>30</v>
      </c>
      <c r="P14" s="65" t="s">
        <v>89</v>
      </c>
      <c r="Q14" s="65" t="s">
        <v>46</v>
      </c>
      <c r="R14" s="54" t="s">
        <v>41</v>
      </c>
      <c r="S14" s="148"/>
      <c r="T14" s="148"/>
      <c r="U14" s="148"/>
    </row>
    <row r="15" spans="1:21" s="13" customFormat="1" ht="30" customHeight="1">
      <c r="A15" s="54" t="s">
        <v>54</v>
      </c>
      <c r="B15" s="54" t="s">
        <v>88</v>
      </c>
      <c r="C15" s="59">
        <v>42326</v>
      </c>
      <c r="D15" s="54" t="s">
        <v>7</v>
      </c>
      <c r="E15" s="58">
        <v>263972</v>
      </c>
      <c r="F15" s="58">
        <v>0</v>
      </c>
      <c r="G15" s="118">
        <v>263972</v>
      </c>
      <c r="H15" s="146">
        <v>-25000</v>
      </c>
      <c r="I15" s="118">
        <f>G15+H15</f>
        <v>238972</v>
      </c>
      <c r="J15" s="83">
        <f t="shared" si="0"/>
        <v>6526936.649999999</v>
      </c>
      <c r="K15" s="131">
        <v>238972</v>
      </c>
      <c r="L15" s="84">
        <v>42999</v>
      </c>
      <c r="M15" s="58"/>
      <c r="N15" s="58"/>
      <c r="O15" s="86" t="s">
        <v>30</v>
      </c>
      <c r="P15" s="65" t="s">
        <v>89</v>
      </c>
      <c r="Q15" s="65" t="s">
        <v>46</v>
      </c>
      <c r="R15" s="54" t="s">
        <v>63</v>
      </c>
      <c r="S15" s="148"/>
      <c r="T15" s="148"/>
      <c r="U15" s="148"/>
    </row>
    <row r="16" spans="1:21" s="13" customFormat="1" ht="30" customHeight="1">
      <c r="A16" s="54" t="s">
        <v>54</v>
      </c>
      <c r="B16" s="54" t="s">
        <v>88</v>
      </c>
      <c r="C16" s="59">
        <v>42352</v>
      </c>
      <c r="D16" s="54" t="s">
        <v>7</v>
      </c>
      <c r="E16" s="58">
        <v>216830</v>
      </c>
      <c r="F16" s="58">
        <v>0</v>
      </c>
      <c r="G16" s="118">
        <v>216830</v>
      </c>
      <c r="H16" s="146">
        <v>-25000</v>
      </c>
      <c r="I16" s="118">
        <f>G16+H16</f>
        <v>191830</v>
      </c>
      <c r="J16" s="83">
        <f t="shared" si="0"/>
        <v>6335106.649999999</v>
      </c>
      <c r="K16" s="131">
        <v>191830</v>
      </c>
      <c r="L16" s="84">
        <v>42999</v>
      </c>
      <c r="M16" s="58"/>
      <c r="N16" s="58"/>
      <c r="O16" s="86" t="s">
        <v>30</v>
      </c>
      <c r="P16" s="65" t="s">
        <v>90</v>
      </c>
      <c r="Q16" s="65" t="s">
        <v>46</v>
      </c>
      <c r="R16" s="54" t="s">
        <v>63</v>
      </c>
      <c r="S16" s="148"/>
      <c r="T16" s="148"/>
      <c r="U16" s="148"/>
    </row>
    <row r="17" spans="1:21" s="13" customFormat="1" ht="30" customHeight="1">
      <c r="A17" s="54" t="s">
        <v>3</v>
      </c>
      <c r="B17" s="54" t="s">
        <v>91</v>
      </c>
      <c r="C17" s="59">
        <v>42352</v>
      </c>
      <c r="D17" s="54" t="s">
        <v>7</v>
      </c>
      <c r="E17" s="58">
        <v>0</v>
      </c>
      <c r="F17" s="58">
        <v>0</v>
      </c>
      <c r="G17" s="118">
        <v>0</v>
      </c>
      <c r="H17" s="126">
        <v>0</v>
      </c>
      <c r="I17" s="118">
        <v>0</v>
      </c>
      <c r="J17" s="83">
        <f t="shared" si="0"/>
        <v>6335106.649999999</v>
      </c>
      <c r="K17" s="131"/>
      <c r="L17" s="84"/>
      <c r="M17" s="58"/>
      <c r="N17" s="58"/>
      <c r="O17" s="86" t="s">
        <v>30</v>
      </c>
      <c r="P17" s="65" t="s">
        <v>90</v>
      </c>
      <c r="Q17" s="65" t="s">
        <v>46</v>
      </c>
      <c r="R17" s="54" t="s">
        <v>86</v>
      </c>
      <c r="S17" s="6"/>
      <c r="T17" s="6"/>
      <c r="U17" s="6"/>
    </row>
    <row r="18" spans="1:21" s="13" customFormat="1" ht="30" customHeight="1">
      <c r="A18" s="54" t="s">
        <v>95</v>
      </c>
      <c r="B18" s="54" t="s">
        <v>96</v>
      </c>
      <c r="C18" s="59">
        <v>42373</v>
      </c>
      <c r="D18" s="54" t="s">
        <v>44</v>
      </c>
      <c r="E18" s="58">
        <v>55202.8</v>
      </c>
      <c r="F18" s="58"/>
      <c r="G18" s="118">
        <v>55202.8</v>
      </c>
      <c r="H18" s="126">
        <v>-25000</v>
      </c>
      <c r="I18" s="118">
        <v>30202.8</v>
      </c>
      <c r="J18" s="83">
        <f t="shared" si="0"/>
        <v>6304903.85</v>
      </c>
      <c r="K18" s="131">
        <v>30202.8</v>
      </c>
      <c r="L18" s="84">
        <v>42489</v>
      </c>
      <c r="M18" s="58"/>
      <c r="N18" s="58"/>
      <c r="O18" s="86" t="s">
        <v>30</v>
      </c>
      <c r="P18" s="65" t="s">
        <v>97</v>
      </c>
      <c r="Q18" s="65" t="s">
        <v>46</v>
      </c>
      <c r="R18" s="54" t="s">
        <v>36</v>
      </c>
      <c r="S18" s="6"/>
      <c r="T18" s="6"/>
      <c r="U18" s="6"/>
    </row>
    <row r="19" spans="1:21" s="13" customFormat="1" ht="30" customHeight="1">
      <c r="A19" s="54" t="s">
        <v>6</v>
      </c>
      <c r="B19" s="54" t="s">
        <v>98</v>
      </c>
      <c r="C19" s="59">
        <v>42387</v>
      </c>
      <c r="D19" s="54" t="s">
        <v>99</v>
      </c>
      <c r="E19" s="58">
        <v>798029.99</v>
      </c>
      <c r="F19" s="58">
        <v>0</v>
      </c>
      <c r="G19" s="118">
        <v>823807.36</v>
      </c>
      <c r="H19" s="126">
        <v>-25000</v>
      </c>
      <c r="I19" s="118">
        <f>G19+H19</f>
        <v>798807.36</v>
      </c>
      <c r="J19" s="83">
        <f t="shared" si="0"/>
        <v>5506096.489999999</v>
      </c>
      <c r="K19" s="131">
        <v>798807.36</v>
      </c>
      <c r="L19" s="84">
        <v>42909</v>
      </c>
      <c r="M19" s="58"/>
      <c r="N19" s="58"/>
      <c r="O19" s="86" t="s">
        <v>30</v>
      </c>
      <c r="P19" s="65" t="s">
        <v>100</v>
      </c>
      <c r="Q19" s="65" t="s">
        <v>46</v>
      </c>
      <c r="R19" s="54" t="s">
        <v>63</v>
      </c>
      <c r="S19" s="148"/>
      <c r="T19" s="148"/>
      <c r="U19" s="148"/>
    </row>
    <row r="20" spans="1:21" s="13" customFormat="1" ht="30" customHeight="1">
      <c r="A20" s="54" t="s">
        <v>54</v>
      </c>
      <c r="B20" s="54" t="s">
        <v>104</v>
      </c>
      <c r="C20" s="59">
        <v>42414</v>
      </c>
      <c r="D20" s="54" t="s">
        <v>4</v>
      </c>
      <c r="E20" s="58">
        <v>514298.98</v>
      </c>
      <c r="F20" s="58"/>
      <c r="G20" s="118">
        <v>514298.98</v>
      </c>
      <c r="H20" s="126">
        <v>-25000</v>
      </c>
      <c r="I20" s="118">
        <f>G20+H20</f>
        <v>489298.98</v>
      </c>
      <c r="J20" s="83">
        <f t="shared" si="0"/>
        <v>5016797.51</v>
      </c>
      <c r="K20" s="131">
        <v>489298.98</v>
      </c>
      <c r="L20" s="84">
        <v>42682</v>
      </c>
      <c r="M20" s="58"/>
      <c r="N20" s="58"/>
      <c r="O20" s="86" t="s">
        <v>30</v>
      </c>
      <c r="P20" s="65" t="s">
        <v>105</v>
      </c>
      <c r="Q20" s="65" t="s">
        <v>46</v>
      </c>
      <c r="R20" s="54" t="s">
        <v>63</v>
      </c>
      <c r="S20" s="6"/>
      <c r="T20" s="6"/>
      <c r="U20" s="6"/>
    </row>
    <row r="21" spans="1:21" s="13" customFormat="1" ht="30" customHeight="1">
      <c r="A21" s="54" t="s">
        <v>106</v>
      </c>
      <c r="B21" s="54" t="s">
        <v>107</v>
      </c>
      <c r="C21" s="59">
        <v>42423</v>
      </c>
      <c r="D21" s="54" t="s">
        <v>7</v>
      </c>
      <c r="E21" s="58">
        <v>78441.47</v>
      </c>
      <c r="F21" s="58">
        <v>224.27</v>
      </c>
      <c r="G21" s="118">
        <v>78217.2</v>
      </c>
      <c r="H21" s="126">
        <v>-25000</v>
      </c>
      <c r="I21" s="118">
        <v>53217.2</v>
      </c>
      <c r="J21" s="83">
        <f t="shared" si="0"/>
        <v>4963580.31</v>
      </c>
      <c r="K21" s="131">
        <v>53217.2</v>
      </c>
      <c r="L21" s="84">
        <v>42640</v>
      </c>
      <c r="M21" s="58"/>
      <c r="N21" s="58"/>
      <c r="O21" s="86" t="s">
        <v>30</v>
      </c>
      <c r="P21" s="65" t="s">
        <v>108</v>
      </c>
      <c r="Q21" s="65" t="s">
        <v>46</v>
      </c>
      <c r="R21" s="54" t="s">
        <v>41</v>
      </c>
      <c r="S21" s="6"/>
      <c r="T21" s="6"/>
      <c r="U21" s="6"/>
    </row>
    <row r="22" spans="1:21" s="13" customFormat="1" ht="30" customHeight="1">
      <c r="A22" s="54" t="s">
        <v>83</v>
      </c>
      <c r="B22" s="54" t="s">
        <v>111</v>
      </c>
      <c r="C22" s="59">
        <v>42423</v>
      </c>
      <c r="D22" s="54" t="s">
        <v>70</v>
      </c>
      <c r="E22" s="58">
        <v>77997.49</v>
      </c>
      <c r="F22" s="58">
        <v>0</v>
      </c>
      <c r="G22" s="118">
        <v>77997.49</v>
      </c>
      <c r="H22" s="126">
        <v>-25000</v>
      </c>
      <c r="I22" s="118">
        <v>52997.49</v>
      </c>
      <c r="J22" s="83">
        <f t="shared" si="0"/>
        <v>4910582.819999999</v>
      </c>
      <c r="K22" s="131">
        <v>52997.49</v>
      </c>
      <c r="L22" s="84">
        <v>42582</v>
      </c>
      <c r="M22" s="58"/>
      <c r="N22" s="58"/>
      <c r="O22" s="86" t="s">
        <v>30</v>
      </c>
      <c r="P22" s="65" t="s">
        <v>112</v>
      </c>
      <c r="Q22" s="65" t="s">
        <v>46</v>
      </c>
      <c r="R22" s="54" t="s">
        <v>36</v>
      </c>
      <c r="S22" s="6"/>
      <c r="T22" s="6"/>
      <c r="U22" s="6"/>
    </row>
    <row r="23" spans="1:21" s="13" customFormat="1" ht="50.25" customHeight="1">
      <c r="A23" s="54" t="s">
        <v>83</v>
      </c>
      <c r="B23" s="54" t="s">
        <v>111</v>
      </c>
      <c r="C23" s="59">
        <v>42423</v>
      </c>
      <c r="D23" s="54" t="s">
        <v>70</v>
      </c>
      <c r="E23" s="154">
        <v>-10735.2</v>
      </c>
      <c r="F23" s="58" t="s">
        <v>156</v>
      </c>
      <c r="G23" s="126">
        <v>-10735.2</v>
      </c>
      <c r="H23" s="126" t="s">
        <v>156</v>
      </c>
      <c r="I23" s="126">
        <v>-10735.2</v>
      </c>
      <c r="J23" s="83">
        <f>(J22-K23)</f>
        <v>4921318.02</v>
      </c>
      <c r="K23" s="143">
        <v>-10735.2</v>
      </c>
      <c r="L23" s="84">
        <v>42582</v>
      </c>
      <c r="M23" s="58"/>
      <c r="N23" s="58"/>
      <c r="O23" s="86"/>
      <c r="P23" s="65"/>
      <c r="Q23" s="65"/>
      <c r="R23" s="54"/>
      <c r="S23" s="151" t="s">
        <v>177</v>
      </c>
      <c r="T23" s="151"/>
      <c r="U23" s="151"/>
    </row>
    <row r="24" spans="1:21" s="13" customFormat="1" ht="60" customHeight="1">
      <c r="A24" s="54" t="s">
        <v>3</v>
      </c>
      <c r="B24" s="54" t="s">
        <v>113</v>
      </c>
      <c r="C24" s="59">
        <v>42386</v>
      </c>
      <c r="D24" s="54" t="s">
        <v>172</v>
      </c>
      <c r="E24" s="58">
        <v>68669.72</v>
      </c>
      <c r="F24" s="58">
        <v>0</v>
      </c>
      <c r="G24" s="58">
        <v>68669.72</v>
      </c>
      <c r="H24" s="126">
        <v>-15000</v>
      </c>
      <c r="I24" s="118">
        <f>G24+H24</f>
        <v>53669.72</v>
      </c>
      <c r="J24" s="83">
        <f>(J23-K24)</f>
        <v>4867648.3</v>
      </c>
      <c r="K24" s="131">
        <f>I24</f>
        <v>53669.72</v>
      </c>
      <c r="L24" s="84">
        <v>42793</v>
      </c>
      <c r="M24" s="58"/>
      <c r="N24" s="58"/>
      <c r="O24" s="86" t="s">
        <v>30</v>
      </c>
      <c r="P24" s="65" t="s">
        <v>114</v>
      </c>
      <c r="Q24" s="65" t="s">
        <v>46</v>
      </c>
      <c r="R24" s="54" t="s">
        <v>115</v>
      </c>
      <c r="S24" s="148" t="s">
        <v>171</v>
      </c>
      <c r="T24" s="148"/>
      <c r="U24" s="148"/>
    </row>
    <row r="25" spans="1:21" s="13" customFormat="1" ht="30" customHeight="1">
      <c r="A25" s="54" t="s">
        <v>80</v>
      </c>
      <c r="B25" s="54" t="s">
        <v>119</v>
      </c>
      <c r="C25" s="59">
        <v>42465</v>
      </c>
      <c r="D25" s="54" t="s">
        <v>70</v>
      </c>
      <c r="E25" s="58">
        <v>194446.08</v>
      </c>
      <c r="F25" s="58">
        <v>23870.3</v>
      </c>
      <c r="G25" s="118">
        <f>E25-F25</f>
        <v>170575.78</v>
      </c>
      <c r="H25" s="126">
        <v>-25000</v>
      </c>
      <c r="I25" s="118">
        <f>G25+H25</f>
        <v>145575.78</v>
      </c>
      <c r="J25" s="83">
        <f t="shared" si="0"/>
        <v>4722072.52</v>
      </c>
      <c r="K25" s="131">
        <f>I25</f>
        <v>145575.78</v>
      </c>
      <c r="L25" s="84">
        <v>42814</v>
      </c>
      <c r="M25" s="58"/>
      <c r="N25" s="58"/>
      <c r="O25" s="86" t="s">
        <v>30</v>
      </c>
      <c r="P25" s="65" t="s">
        <v>120</v>
      </c>
      <c r="Q25" s="65" t="s">
        <v>46</v>
      </c>
      <c r="R25" s="54" t="s">
        <v>36</v>
      </c>
      <c r="S25" s="148" t="s">
        <v>179</v>
      </c>
      <c r="T25" s="148"/>
      <c r="U25" s="148"/>
    </row>
    <row r="26" spans="1:21" s="13" customFormat="1" ht="30" customHeight="1">
      <c r="A26" s="54" t="s">
        <v>38</v>
      </c>
      <c r="B26" s="54" t="s">
        <v>123</v>
      </c>
      <c r="C26" s="59">
        <v>42459</v>
      </c>
      <c r="D26" s="54" t="s">
        <v>7</v>
      </c>
      <c r="E26" s="58">
        <v>458506.92</v>
      </c>
      <c r="F26" s="58">
        <v>0</v>
      </c>
      <c r="G26" s="118">
        <v>458506.92</v>
      </c>
      <c r="H26" s="126">
        <v>-25000</v>
      </c>
      <c r="I26" s="118">
        <f>G26+H26</f>
        <v>433506.92</v>
      </c>
      <c r="J26" s="83">
        <f t="shared" si="0"/>
        <v>4288565.6</v>
      </c>
      <c r="K26" s="131">
        <v>433506.92</v>
      </c>
      <c r="L26" s="84">
        <v>42825</v>
      </c>
      <c r="M26" s="58"/>
      <c r="N26" s="58"/>
      <c r="O26" s="86" t="s">
        <v>30</v>
      </c>
      <c r="P26" s="65" t="s">
        <v>130</v>
      </c>
      <c r="Q26" s="65" t="s">
        <v>46</v>
      </c>
      <c r="R26" s="54" t="s">
        <v>41</v>
      </c>
      <c r="S26" s="148"/>
      <c r="T26" s="148"/>
      <c r="U26" s="148"/>
    </row>
    <row r="27" spans="1:21" s="13" customFormat="1" ht="30" customHeight="1">
      <c r="A27" s="54" t="s">
        <v>6</v>
      </c>
      <c r="B27" s="54" t="s">
        <v>124</v>
      </c>
      <c r="C27" s="59">
        <v>42473</v>
      </c>
      <c r="D27" s="54" t="s">
        <v>4</v>
      </c>
      <c r="E27" s="58">
        <v>139851.9</v>
      </c>
      <c r="F27" s="58">
        <v>0</v>
      </c>
      <c r="G27" s="118">
        <v>139851.9</v>
      </c>
      <c r="H27" s="126">
        <v>-25000</v>
      </c>
      <c r="I27" s="118">
        <f>G27+H27</f>
        <v>114851.9</v>
      </c>
      <c r="J27" s="83">
        <f t="shared" si="0"/>
        <v>4173713.6999999997</v>
      </c>
      <c r="K27" s="131">
        <v>114851.9</v>
      </c>
      <c r="L27" s="84">
        <v>42820</v>
      </c>
      <c r="M27" s="58"/>
      <c r="N27" s="58"/>
      <c r="O27" s="86" t="s">
        <v>30</v>
      </c>
      <c r="P27" s="65" t="s">
        <v>131</v>
      </c>
      <c r="Q27" s="65" t="s">
        <v>46</v>
      </c>
      <c r="R27" s="54" t="s">
        <v>63</v>
      </c>
      <c r="S27" s="148"/>
      <c r="T27" s="148"/>
      <c r="U27" s="148"/>
    </row>
    <row r="28" spans="1:21" s="13" customFormat="1" ht="30" customHeight="1">
      <c r="A28" s="54" t="s">
        <v>6</v>
      </c>
      <c r="B28" s="54" t="s">
        <v>125</v>
      </c>
      <c r="C28" s="59">
        <v>42475</v>
      </c>
      <c r="D28" s="54" t="s">
        <v>4</v>
      </c>
      <c r="E28" s="58">
        <v>37735.22</v>
      </c>
      <c r="F28" s="58">
        <v>0</v>
      </c>
      <c r="G28" s="118">
        <v>37735.22</v>
      </c>
      <c r="H28" s="126">
        <v>-25000</v>
      </c>
      <c r="I28" s="118">
        <v>12735.22</v>
      </c>
      <c r="J28" s="83">
        <f t="shared" si="0"/>
        <v>4160978.4799999995</v>
      </c>
      <c r="K28" s="131">
        <v>12735.22</v>
      </c>
      <c r="L28" s="84">
        <v>42754</v>
      </c>
      <c r="M28" s="58"/>
      <c r="N28" s="58"/>
      <c r="O28" s="86" t="s">
        <v>30</v>
      </c>
      <c r="P28" s="65" t="s">
        <v>132</v>
      </c>
      <c r="Q28" s="65" t="s">
        <v>46</v>
      </c>
      <c r="R28" s="54" t="s">
        <v>41</v>
      </c>
      <c r="S28" s="6"/>
      <c r="T28" s="6"/>
      <c r="U28" s="6"/>
    </row>
    <row r="29" spans="1:21" s="13" customFormat="1" ht="30" customHeight="1">
      <c r="A29" s="54" t="s">
        <v>6</v>
      </c>
      <c r="B29" s="54" t="s">
        <v>126</v>
      </c>
      <c r="C29" s="59">
        <v>42395</v>
      </c>
      <c r="D29" s="54" t="s">
        <v>127</v>
      </c>
      <c r="E29" s="58">
        <v>393474</v>
      </c>
      <c r="F29" s="58">
        <v>0</v>
      </c>
      <c r="G29" s="118">
        <v>393474</v>
      </c>
      <c r="H29" s="126">
        <v>-25000</v>
      </c>
      <c r="I29" s="118">
        <f>G29+H29</f>
        <v>368474</v>
      </c>
      <c r="J29" s="83">
        <f t="shared" si="0"/>
        <v>3792504.4799999995</v>
      </c>
      <c r="K29" s="131">
        <f>I29</f>
        <v>368474</v>
      </c>
      <c r="L29" s="84">
        <v>42814</v>
      </c>
      <c r="M29" s="58"/>
      <c r="N29" s="58"/>
      <c r="O29" s="86" t="s">
        <v>30</v>
      </c>
      <c r="P29" s="65" t="s">
        <v>133</v>
      </c>
      <c r="Q29" s="65" t="s">
        <v>46</v>
      </c>
      <c r="R29" s="54" t="s">
        <v>63</v>
      </c>
      <c r="S29" s="6"/>
      <c r="T29" s="6"/>
      <c r="U29" s="6"/>
    </row>
    <row r="30" spans="1:21" s="13" customFormat="1" ht="30" customHeight="1">
      <c r="A30" s="54" t="s">
        <v>6</v>
      </c>
      <c r="B30" s="54" t="s">
        <v>126</v>
      </c>
      <c r="C30" s="59">
        <v>42482</v>
      </c>
      <c r="D30" s="54" t="s">
        <v>129</v>
      </c>
      <c r="E30" s="58">
        <v>31294.53</v>
      </c>
      <c r="F30" s="58">
        <v>0</v>
      </c>
      <c r="G30" s="118">
        <v>31294.53</v>
      </c>
      <c r="H30" s="126">
        <v>-25000</v>
      </c>
      <c r="I30" s="118">
        <v>6294.53</v>
      </c>
      <c r="J30" s="83">
        <f>(J29-K30)</f>
        <v>3786209.9499999997</v>
      </c>
      <c r="K30" s="131">
        <v>6294.53</v>
      </c>
      <c r="L30" s="84">
        <v>42650</v>
      </c>
      <c r="M30" s="58"/>
      <c r="N30" s="58"/>
      <c r="O30" s="86" t="s">
        <v>30</v>
      </c>
      <c r="P30" s="65" t="s">
        <v>135</v>
      </c>
      <c r="Q30" s="65" t="s">
        <v>46</v>
      </c>
      <c r="R30" s="54" t="s">
        <v>41</v>
      </c>
      <c r="S30" s="6"/>
      <c r="T30" s="6"/>
      <c r="U30" s="6"/>
    </row>
    <row r="31" spans="1:21" s="13" customFormat="1" ht="28.5">
      <c r="A31" s="54" t="s">
        <v>3</v>
      </c>
      <c r="B31" s="54" t="s">
        <v>136</v>
      </c>
      <c r="C31" s="59">
        <v>42486</v>
      </c>
      <c r="D31" s="54" t="s">
        <v>127</v>
      </c>
      <c r="E31" s="58">
        <v>529285.49</v>
      </c>
      <c r="F31" s="58">
        <v>0</v>
      </c>
      <c r="G31" s="118">
        <v>529285.49</v>
      </c>
      <c r="H31" s="126">
        <v>-25000</v>
      </c>
      <c r="I31" s="118">
        <f>G31+H31</f>
        <v>504285.49</v>
      </c>
      <c r="J31" s="83">
        <f t="shared" si="0"/>
        <v>3281924.46</v>
      </c>
      <c r="K31" s="131">
        <v>504285.49</v>
      </c>
      <c r="L31" s="84">
        <v>43018</v>
      </c>
      <c r="M31" s="58"/>
      <c r="N31" s="58"/>
      <c r="O31" s="86" t="s">
        <v>30</v>
      </c>
      <c r="P31" s="65" t="s">
        <v>137</v>
      </c>
      <c r="Q31" s="65" t="s">
        <v>46</v>
      </c>
      <c r="R31" s="54" t="s">
        <v>78</v>
      </c>
      <c r="S31" s="148"/>
      <c r="T31" s="148"/>
      <c r="U31" s="148"/>
    </row>
    <row r="32" spans="1:21" s="13" customFormat="1" ht="30" customHeight="1">
      <c r="A32" s="54" t="s">
        <v>6</v>
      </c>
      <c r="B32" s="54" t="s">
        <v>144</v>
      </c>
      <c r="C32" s="59">
        <v>42504</v>
      </c>
      <c r="D32" s="54" t="s">
        <v>4</v>
      </c>
      <c r="E32" s="58">
        <v>61821.93</v>
      </c>
      <c r="F32" s="58">
        <v>0</v>
      </c>
      <c r="G32" s="118">
        <f>E32-F32</f>
        <v>61821.93</v>
      </c>
      <c r="H32" s="126">
        <v>-25000</v>
      </c>
      <c r="I32" s="118">
        <f>G32+H32</f>
        <v>36821.93</v>
      </c>
      <c r="J32" s="83">
        <f t="shared" si="0"/>
        <v>3245102.53</v>
      </c>
      <c r="K32" s="131">
        <v>36821.93</v>
      </c>
      <c r="L32" s="84">
        <v>42692</v>
      </c>
      <c r="M32" s="58"/>
      <c r="N32" s="58"/>
      <c r="O32" s="86" t="s">
        <v>30</v>
      </c>
      <c r="P32" s="65" t="s">
        <v>143</v>
      </c>
      <c r="Q32" s="65" t="s">
        <v>46</v>
      </c>
      <c r="R32" s="54" t="s">
        <v>41</v>
      </c>
      <c r="S32" s="6"/>
      <c r="T32" s="6"/>
      <c r="U32" s="6"/>
    </row>
    <row r="33" spans="1:21" s="13" customFormat="1" ht="30" customHeight="1">
      <c r="A33" s="54" t="s">
        <v>6</v>
      </c>
      <c r="B33" s="54" t="s">
        <v>149</v>
      </c>
      <c r="C33" s="59">
        <v>42527</v>
      </c>
      <c r="D33" s="54" t="s">
        <v>4</v>
      </c>
      <c r="E33" s="58">
        <v>82408.43</v>
      </c>
      <c r="F33" s="58">
        <v>0</v>
      </c>
      <c r="G33" s="118">
        <f>E33-F33</f>
        <v>82408.43</v>
      </c>
      <c r="H33" s="126">
        <v>-25000</v>
      </c>
      <c r="I33" s="118">
        <f>G33+H33</f>
        <v>57408.42999999999</v>
      </c>
      <c r="J33" s="83">
        <f>(J32-K33)</f>
        <v>3187694.0999999996</v>
      </c>
      <c r="K33" s="131">
        <v>57408.43</v>
      </c>
      <c r="L33" s="84">
        <v>42675</v>
      </c>
      <c r="M33" s="58"/>
      <c r="N33" s="58"/>
      <c r="O33" s="86" t="s">
        <v>30</v>
      </c>
      <c r="P33" s="65" t="s">
        <v>150</v>
      </c>
      <c r="Q33" s="65" t="s">
        <v>46</v>
      </c>
      <c r="R33" s="54" t="s">
        <v>41</v>
      </c>
      <c r="S33" s="6"/>
      <c r="T33" s="6"/>
      <c r="U33" s="6"/>
    </row>
    <row r="34" spans="1:21" s="13" customFormat="1" ht="43.5" customHeight="1">
      <c r="A34" s="54" t="s">
        <v>3</v>
      </c>
      <c r="B34" s="54" t="s">
        <v>154</v>
      </c>
      <c r="C34" s="59">
        <v>42546</v>
      </c>
      <c r="D34" s="54" t="s">
        <v>4</v>
      </c>
      <c r="E34" s="58">
        <f>246444.48-800</f>
        <v>245644.48</v>
      </c>
      <c r="F34" s="58">
        <v>0</v>
      </c>
      <c r="G34" s="118">
        <v>245644.48</v>
      </c>
      <c r="H34" s="126">
        <v>-25000</v>
      </c>
      <c r="I34" s="118">
        <v>220644.48</v>
      </c>
      <c r="J34" s="83">
        <f>(J33-K34)</f>
        <v>2967049.6199999996</v>
      </c>
      <c r="K34" s="131">
        <v>220644.48</v>
      </c>
      <c r="L34" s="84">
        <v>42801</v>
      </c>
      <c r="M34" s="58"/>
      <c r="N34" s="58"/>
      <c r="O34" s="86" t="s">
        <v>30</v>
      </c>
      <c r="P34" s="65" t="s">
        <v>155</v>
      </c>
      <c r="Q34" s="65" t="s">
        <v>46</v>
      </c>
      <c r="R34" s="54" t="s">
        <v>115</v>
      </c>
      <c r="S34" s="6"/>
      <c r="T34" s="6"/>
      <c r="U34" s="6"/>
    </row>
    <row r="35" spans="1:21" s="13" customFormat="1" ht="28.5">
      <c r="A35" s="54" t="s">
        <v>3</v>
      </c>
      <c r="B35" s="54" t="s">
        <v>157</v>
      </c>
      <c r="C35" s="59">
        <v>42523</v>
      </c>
      <c r="D35" s="54" t="s">
        <v>158</v>
      </c>
      <c r="E35" s="58">
        <v>125569.27</v>
      </c>
      <c r="F35" s="58">
        <v>0</v>
      </c>
      <c r="G35" s="118">
        <v>125569.27</v>
      </c>
      <c r="H35" s="126">
        <v>-25000</v>
      </c>
      <c r="I35" s="118">
        <f>G35+H35</f>
        <v>100569.27</v>
      </c>
      <c r="J35" s="83">
        <f>(J34-K35)</f>
        <v>2866480.3499999996</v>
      </c>
      <c r="K35" s="131">
        <f>I35</f>
        <v>100569.27</v>
      </c>
      <c r="L35" s="84">
        <v>42928</v>
      </c>
      <c r="M35" s="58"/>
      <c r="N35" s="58"/>
      <c r="O35" s="86" t="s">
        <v>30</v>
      </c>
      <c r="P35" s="65" t="s">
        <v>159</v>
      </c>
      <c r="Q35" s="65" t="s">
        <v>46</v>
      </c>
      <c r="R35" s="54" t="s">
        <v>36</v>
      </c>
      <c r="S35" s="148"/>
      <c r="T35" s="148"/>
      <c r="U35" s="148"/>
    </row>
    <row r="36" spans="1:21" s="13" customFormat="1" ht="28.5">
      <c r="A36" s="54" t="s">
        <v>3</v>
      </c>
      <c r="B36" s="54" t="s">
        <v>160</v>
      </c>
      <c r="C36" s="59">
        <v>42545</v>
      </c>
      <c r="D36" s="54" t="s">
        <v>4</v>
      </c>
      <c r="E36" s="58">
        <v>25538.04</v>
      </c>
      <c r="F36" s="58">
        <v>0</v>
      </c>
      <c r="G36" s="118">
        <v>25538.04</v>
      </c>
      <c r="H36" s="126">
        <v>-25000</v>
      </c>
      <c r="I36" s="118">
        <f>G36+H36</f>
        <v>538.0400000000009</v>
      </c>
      <c r="J36" s="83">
        <f>(J35-K36)</f>
        <v>2865942.3099999996</v>
      </c>
      <c r="K36" s="131">
        <v>538.04</v>
      </c>
      <c r="L36" s="84">
        <v>42686</v>
      </c>
      <c r="M36" s="58"/>
      <c r="N36" s="58"/>
      <c r="O36" s="86" t="s">
        <v>30</v>
      </c>
      <c r="P36" s="65" t="s">
        <v>161</v>
      </c>
      <c r="Q36" s="65" t="s">
        <v>46</v>
      </c>
      <c r="R36" s="54" t="s">
        <v>162</v>
      </c>
      <c r="S36" s="6"/>
      <c r="T36" s="6"/>
      <c r="U36" s="6"/>
    </row>
    <row r="37" spans="1:21" s="13" customFormat="1" ht="48.75" customHeight="1">
      <c r="A37" s="54" t="s">
        <v>6</v>
      </c>
      <c r="B37" s="54" t="s">
        <v>173</v>
      </c>
      <c r="C37" s="59">
        <v>42473</v>
      </c>
      <c r="D37" s="54" t="s">
        <v>7</v>
      </c>
      <c r="E37" s="58">
        <v>29223.71</v>
      </c>
      <c r="F37" s="58">
        <v>0</v>
      </c>
      <c r="G37" s="58">
        <v>29223.71</v>
      </c>
      <c r="H37" s="126">
        <v>-25000</v>
      </c>
      <c r="I37" s="118">
        <f>G37+H37</f>
        <v>4223.709999999999</v>
      </c>
      <c r="J37" s="83">
        <f>(J36-K37)</f>
        <v>2861718.5999999996</v>
      </c>
      <c r="K37" s="131">
        <v>4223.709999999999</v>
      </c>
      <c r="L37" s="84">
        <v>42761</v>
      </c>
      <c r="M37" s="58"/>
      <c r="N37" s="58"/>
      <c r="O37" s="86" t="s">
        <v>30</v>
      </c>
      <c r="P37" s="65" t="s">
        <v>174</v>
      </c>
      <c r="Q37" s="65" t="s">
        <v>46</v>
      </c>
      <c r="R37" s="54" t="s">
        <v>175</v>
      </c>
      <c r="S37" s="148" t="s">
        <v>176</v>
      </c>
      <c r="T37" s="148"/>
      <c r="U37" s="148"/>
    </row>
    <row r="38" spans="1:21" s="13" customFormat="1" ht="15" customHeight="1">
      <c r="A38" s="54"/>
      <c r="B38" s="9"/>
      <c r="C38" s="36"/>
      <c r="D38" s="90"/>
      <c r="E38" s="91"/>
      <c r="F38" s="91"/>
      <c r="G38" s="119"/>
      <c r="H38" s="127"/>
      <c r="I38" s="119"/>
      <c r="J38" s="92"/>
      <c r="K38" s="119"/>
      <c r="L38" s="34"/>
      <c r="M38" s="91"/>
      <c r="N38" s="91"/>
      <c r="O38" s="89"/>
      <c r="P38" s="65"/>
      <c r="Q38" s="65"/>
      <c r="R38" s="54"/>
      <c r="S38" s="6"/>
      <c r="T38" s="6"/>
      <c r="U38" s="6"/>
    </row>
    <row r="39" spans="1:21" s="10" customFormat="1" ht="15" customHeight="1">
      <c r="A39" s="152" t="s">
        <v>181</v>
      </c>
      <c r="B39" s="153"/>
      <c r="C39" s="93"/>
      <c r="D39" s="94" t="s">
        <v>0</v>
      </c>
      <c r="E39" s="95">
        <f>SUM(E6:E38)</f>
        <v>5386938.22</v>
      </c>
      <c r="F39" s="95">
        <f>SUM(F6:F38)</f>
        <v>34434.19</v>
      </c>
      <c r="G39" s="120">
        <f>SUM(G6:G38)</f>
        <v>5378281.4</v>
      </c>
      <c r="H39" s="128">
        <f>SUM(H6:H38)</f>
        <v>-740000</v>
      </c>
      <c r="I39" s="120">
        <f>SUM(I6:I38)</f>
        <v>4638281.399999999</v>
      </c>
      <c r="J39" s="83">
        <f>J37</f>
        <v>2861718.5999999996</v>
      </c>
      <c r="K39" s="120">
        <f>SUM(K6:K38)</f>
        <v>4638281.399999999</v>
      </c>
      <c r="L39" s="3"/>
      <c r="M39" s="95">
        <v>0</v>
      </c>
      <c r="N39" s="3"/>
      <c r="O39" s="68"/>
      <c r="P39" s="68"/>
      <c r="Q39" s="68"/>
      <c r="R39" s="67"/>
      <c r="S39" s="3"/>
      <c r="T39" s="3"/>
      <c r="U39" s="3"/>
    </row>
    <row r="40" spans="1:21" s="10" customFormat="1" ht="15" customHeight="1">
      <c r="A40" s="67"/>
      <c r="B40" s="3"/>
      <c r="C40" s="93"/>
      <c r="D40" s="94"/>
      <c r="E40" s="95"/>
      <c r="F40" s="95"/>
      <c r="G40" s="120"/>
      <c r="H40" s="120"/>
      <c r="I40" s="120"/>
      <c r="J40" s="3"/>
      <c r="K40" s="133"/>
      <c r="L40" s="3"/>
      <c r="M40" s="96"/>
      <c r="N40" s="3"/>
      <c r="O40" s="68"/>
      <c r="P40" s="68"/>
      <c r="Q40" s="68"/>
      <c r="R40" s="67"/>
      <c r="S40" s="3"/>
      <c r="T40" s="3"/>
      <c r="U40" s="3"/>
    </row>
    <row r="41" spans="1:21" s="10" customFormat="1" ht="15" customHeight="1">
      <c r="A41" s="68"/>
      <c r="B41" s="3"/>
      <c r="C41" s="93"/>
      <c r="D41" s="94"/>
      <c r="E41" s="95"/>
      <c r="F41" s="95"/>
      <c r="G41" s="120"/>
      <c r="H41" s="120"/>
      <c r="I41" s="120"/>
      <c r="J41" s="3"/>
      <c r="K41" s="133"/>
      <c r="L41" s="3"/>
      <c r="M41" s="96"/>
      <c r="N41" s="3"/>
      <c r="O41" s="68"/>
      <c r="P41" s="68"/>
      <c r="Q41" s="68"/>
      <c r="R41" s="67"/>
      <c r="S41" s="3"/>
      <c r="T41" s="3"/>
      <c r="U41" s="3"/>
    </row>
    <row r="42" spans="1:21" s="10" customFormat="1" ht="15" customHeight="1">
      <c r="A42" s="68"/>
      <c r="B42" s="3"/>
      <c r="C42" s="93"/>
      <c r="D42" s="94"/>
      <c r="E42" s="95"/>
      <c r="F42" s="95"/>
      <c r="G42" s="120"/>
      <c r="H42" s="120"/>
      <c r="I42" s="120"/>
      <c r="J42" s="3"/>
      <c r="K42" s="133"/>
      <c r="L42" s="3"/>
      <c r="M42" s="96"/>
      <c r="N42" s="3"/>
      <c r="O42" s="68"/>
      <c r="P42" s="68"/>
      <c r="Q42" s="68"/>
      <c r="R42" s="67"/>
      <c r="S42" s="3"/>
      <c r="T42" s="3"/>
      <c r="U42" s="3"/>
    </row>
    <row r="43" spans="1:21" s="1" customFormat="1" ht="15" customHeight="1">
      <c r="A43" s="68"/>
      <c r="B43" s="3"/>
      <c r="C43" s="93"/>
      <c r="D43" s="94"/>
      <c r="E43" s="95"/>
      <c r="F43" s="95"/>
      <c r="G43" s="120"/>
      <c r="H43" s="120"/>
      <c r="I43" s="120"/>
      <c r="J43" s="3"/>
      <c r="K43" s="133"/>
      <c r="L43" s="3"/>
      <c r="M43" s="96"/>
      <c r="N43" s="3"/>
      <c r="O43" s="68"/>
      <c r="P43" s="68"/>
      <c r="Q43" s="68"/>
      <c r="R43" s="67"/>
      <c r="S43" s="3"/>
      <c r="T43" s="3"/>
      <c r="U43" s="3"/>
    </row>
    <row r="44" spans="1:21" s="1" customFormat="1" ht="15" customHeight="1">
      <c r="A44" s="68"/>
      <c r="B44" s="3"/>
      <c r="C44" s="93"/>
      <c r="D44" s="94"/>
      <c r="E44" s="95"/>
      <c r="F44" s="95"/>
      <c r="G44" s="120"/>
      <c r="H44" s="120"/>
      <c r="I44" s="120"/>
      <c r="J44" s="3"/>
      <c r="K44" s="133"/>
      <c r="L44" s="3"/>
      <c r="M44" s="96"/>
      <c r="N44" s="3"/>
      <c r="O44" s="68"/>
      <c r="P44" s="68"/>
      <c r="Q44" s="68"/>
      <c r="R44" s="67"/>
      <c r="S44" s="3"/>
      <c r="T44" s="3"/>
      <c r="U44" s="3"/>
    </row>
    <row r="45" spans="1:21" ht="28.5" customHeight="1">
      <c r="A45" s="97"/>
      <c r="B45" s="98"/>
      <c r="C45" s="99"/>
      <c r="D45" s="100"/>
      <c r="E45" s="101" t="s">
        <v>28</v>
      </c>
      <c r="F45" s="101"/>
      <c r="G45" s="121"/>
      <c r="H45" s="129"/>
      <c r="I45" s="138"/>
      <c r="J45" s="98"/>
      <c r="K45" s="134"/>
      <c r="L45" s="98"/>
      <c r="M45" s="102"/>
      <c r="N45" s="98"/>
      <c r="O45" s="97"/>
      <c r="P45" s="97"/>
      <c r="Q45" s="97"/>
      <c r="R45" s="103"/>
      <c r="S45" s="3"/>
      <c r="T45" s="3"/>
      <c r="U45" s="3"/>
    </row>
    <row r="46" spans="1:21" ht="15" customHeight="1">
      <c r="A46" s="62"/>
      <c r="B46" s="7"/>
      <c r="C46" s="71"/>
      <c r="D46" s="74"/>
      <c r="E46" s="91"/>
      <c r="F46" s="91"/>
      <c r="G46" s="119"/>
      <c r="H46" s="127"/>
      <c r="I46" s="139"/>
      <c r="J46" s="105"/>
      <c r="K46" s="114"/>
      <c r="L46" s="140" t="s">
        <v>118</v>
      </c>
      <c r="M46" s="104"/>
      <c r="N46" s="104"/>
      <c r="O46" s="88"/>
      <c r="P46" s="63"/>
      <c r="Q46" s="63"/>
      <c r="R46" s="62"/>
      <c r="S46" s="4"/>
      <c r="T46" s="4"/>
      <c r="U46" s="4"/>
    </row>
    <row r="47" spans="1:22" ht="30" customHeight="1">
      <c r="A47" s="54" t="s">
        <v>6</v>
      </c>
      <c r="B47" s="54" t="s">
        <v>43</v>
      </c>
      <c r="C47" s="59">
        <v>42207</v>
      </c>
      <c r="D47" s="54" t="s">
        <v>44</v>
      </c>
      <c r="E47" s="58">
        <v>12161.19</v>
      </c>
      <c r="F47" s="58">
        <v>12161.19</v>
      </c>
      <c r="G47" s="118">
        <v>12161.19</v>
      </c>
      <c r="H47" s="126"/>
      <c r="I47" s="118"/>
      <c r="J47" s="83"/>
      <c r="K47" s="131"/>
      <c r="L47" s="84">
        <v>42220</v>
      </c>
      <c r="M47" s="148" t="s">
        <v>81</v>
      </c>
      <c r="N47" s="148"/>
      <c r="O47" s="86" t="s">
        <v>30</v>
      </c>
      <c r="P47" s="65" t="s">
        <v>45</v>
      </c>
      <c r="Q47" s="65" t="s">
        <v>46</v>
      </c>
      <c r="R47" s="54" t="s">
        <v>36</v>
      </c>
      <c r="S47" s="79"/>
      <c r="T47" s="6"/>
      <c r="U47" s="6"/>
      <c r="V47" s="10"/>
    </row>
    <row r="48" spans="1:21" ht="30" customHeight="1">
      <c r="A48" s="54" t="s">
        <v>6</v>
      </c>
      <c r="B48" s="54" t="s">
        <v>40</v>
      </c>
      <c r="C48" s="59">
        <v>42208</v>
      </c>
      <c r="D48" s="65" t="s">
        <v>4</v>
      </c>
      <c r="E48" s="58">
        <v>175000</v>
      </c>
      <c r="F48" s="58">
        <v>175000</v>
      </c>
      <c r="G48" s="118"/>
      <c r="H48" s="126"/>
      <c r="I48" s="118"/>
      <c r="J48" s="83"/>
      <c r="K48" s="131"/>
      <c r="L48" s="84">
        <v>42272</v>
      </c>
      <c r="M48" s="149" t="s">
        <v>58</v>
      </c>
      <c r="N48" s="149"/>
      <c r="O48" s="86" t="s">
        <v>30</v>
      </c>
      <c r="P48" s="63" t="s">
        <v>42</v>
      </c>
      <c r="Q48" s="63" t="s">
        <v>46</v>
      </c>
      <c r="R48" s="62" t="s">
        <v>41</v>
      </c>
      <c r="S48" s="3"/>
      <c r="T48" s="4"/>
      <c r="U48" s="4"/>
    </row>
    <row r="49" spans="1:22" s="15" customFormat="1" ht="30" customHeight="1">
      <c r="A49" s="54" t="s">
        <v>54</v>
      </c>
      <c r="B49" s="54" t="s">
        <v>55</v>
      </c>
      <c r="C49" s="59">
        <v>42235</v>
      </c>
      <c r="D49" s="54" t="s">
        <v>4</v>
      </c>
      <c r="E49" s="58">
        <v>125000</v>
      </c>
      <c r="F49" s="58">
        <v>125000</v>
      </c>
      <c r="G49" s="118"/>
      <c r="H49" s="126"/>
      <c r="I49" s="118"/>
      <c r="J49" s="83"/>
      <c r="K49" s="131"/>
      <c r="L49" s="84">
        <v>42299</v>
      </c>
      <c r="M49" s="148" t="s">
        <v>58</v>
      </c>
      <c r="N49" s="148"/>
      <c r="O49" s="86" t="s">
        <v>30</v>
      </c>
      <c r="P49" s="65" t="s">
        <v>56</v>
      </c>
      <c r="Q49" s="65" t="s">
        <v>46</v>
      </c>
      <c r="R49" s="54" t="s">
        <v>57</v>
      </c>
      <c r="S49" s="79"/>
      <c r="T49" s="6"/>
      <c r="U49" s="6"/>
      <c r="V49" s="13"/>
    </row>
    <row r="50" spans="1:21" ht="28.5">
      <c r="A50" s="54" t="s">
        <v>3</v>
      </c>
      <c r="B50" s="54" t="s">
        <v>37</v>
      </c>
      <c r="C50" s="59">
        <v>42199</v>
      </c>
      <c r="D50" s="65" t="s">
        <v>7</v>
      </c>
      <c r="E50" s="58">
        <v>18000</v>
      </c>
      <c r="F50" s="58">
        <v>18000</v>
      </c>
      <c r="G50" s="118">
        <v>18000</v>
      </c>
      <c r="H50" s="126"/>
      <c r="I50" s="118"/>
      <c r="J50" s="83"/>
      <c r="K50" s="131"/>
      <c r="L50" s="84">
        <v>42319</v>
      </c>
      <c r="M50" s="149" t="s">
        <v>81</v>
      </c>
      <c r="N50" s="149"/>
      <c r="O50" s="87" t="s">
        <v>30</v>
      </c>
      <c r="P50" s="65" t="s">
        <v>33</v>
      </c>
      <c r="Q50" s="65" t="s">
        <v>46</v>
      </c>
      <c r="R50" s="54" t="s">
        <v>36</v>
      </c>
      <c r="S50" s="3"/>
      <c r="T50" s="4"/>
      <c r="U50" s="4"/>
    </row>
    <row r="51" spans="1:21" ht="45" customHeight="1">
      <c r="A51" s="54" t="s">
        <v>24</v>
      </c>
      <c r="B51" s="54" t="s">
        <v>66</v>
      </c>
      <c r="C51" s="59">
        <v>42199</v>
      </c>
      <c r="D51" s="54" t="s">
        <v>7</v>
      </c>
      <c r="E51" s="58">
        <v>51000</v>
      </c>
      <c r="F51" s="58">
        <v>51000</v>
      </c>
      <c r="G51" s="118">
        <v>51000</v>
      </c>
      <c r="H51" s="126"/>
      <c r="I51" s="118"/>
      <c r="J51" s="83"/>
      <c r="K51" s="131"/>
      <c r="L51" s="84">
        <v>42270</v>
      </c>
      <c r="M51" s="149" t="s">
        <v>67</v>
      </c>
      <c r="N51" s="149"/>
      <c r="O51" s="87" t="s">
        <v>30</v>
      </c>
      <c r="P51" s="65" t="s">
        <v>32</v>
      </c>
      <c r="Q51" s="65" t="s">
        <v>46</v>
      </c>
      <c r="R51" s="54" t="s">
        <v>36</v>
      </c>
      <c r="S51" s="3"/>
      <c r="T51" s="4"/>
      <c r="U51" s="4"/>
    </row>
    <row r="52" spans="1:21" s="13" customFormat="1" ht="32.25" customHeight="1">
      <c r="A52" s="54" t="s">
        <v>6</v>
      </c>
      <c r="B52" s="54" t="s">
        <v>60</v>
      </c>
      <c r="C52" s="59" t="s">
        <v>61</v>
      </c>
      <c r="D52" s="54" t="s">
        <v>62</v>
      </c>
      <c r="E52" s="58">
        <v>75000</v>
      </c>
      <c r="F52" s="58">
        <v>75000</v>
      </c>
      <c r="G52" s="118"/>
      <c r="H52" s="126"/>
      <c r="I52" s="118"/>
      <c r="J52" s="83"/>
      <c r="K52" s="131"/>
      <c r="L52" s="84">
        <v>42320</v>
      </c>
      <c r="M52" s="148" t="s">
        <v>82</v>
      </c>
      <c r="N52" s="148"/>
      <c r="O52" s="86" t="s">
        <v>30</v>
      </c>
      <c r="P52" s="65" t="s">
        <v>65</v>
      </c>
      <c r="Q52" s="65" t="s">
        <v>46</v>
      </c>
      <c r="R52" s="54" t="s">
        <v>41</v>
      </c>
      <c r="S52" s="79"/>
      <c r="T52" s="6"/>
      <c r="U52" s="6"/>
    </row>
    <row r="53" spans="1:21" s="13" customFormat="1" ht="31.5" customHeight="1">
      <c r="A53" s="54" t="s">
        <v>3</v>
      </c>
      <c r="B53" s="54" t="s">
        <v>72</v>
      </c>
      <c r="C53" s="59">
        <v>42287</v>
      </c>
      <c r="D53" s="54" t="s">
        <v>4</v>
      </c>
      <c r="E53" s="58">
        <v>300000</v>
      </c>
      <c r="F53" s="58">
        <v>300000</v>
      </c>
      <c r="G53" s="118"/>
      <c r="H53" s="126"/>
      <c r="I53" s="118"/>
      <c r="J53" s="83"/>
      <c r="K53" s="131"/>
      <c r="L53" s="84">
        <v>42360</v>
      </c>
      <c r="M53" s="148" t="s">
        <v>58</v>
      </c>
      <c r="N53" s="148"/>
      <c r="O53" s="86" t="s">
        <v>30</v>
      </c>
      <c r="P53" s="65" t="s">
        <v>73</v>
      </c>
      <c r="Q53" s="65" t="s">
        <v>46</v>
      </c>
      <c r="R53" s="54" t="s">
        <v>63</v>
      </c>
      <c r="S53" s="79"/>
      <c r="T53" s="6"/>
      <c r="U53" s="6"/>
    </row>
    <row r="54" spans="1:22" s="10" customFormat="1" ht="33" customHeight="1">
      <c r="A54" s="54" t="s">
        <v>80</v>
      </c>
      <c r="B54" s="54" t="s">
        <v>75</v>
      </c>
      <c r="C54" s="59">
        <v>42296</v>
      </c>
      <c r="D54" s="54" t="s">
        <v>70</v>
      </c>
      <c r="E54" s="44">
        <v>21730.18</v>
      </c>
      <c r="F54" s="44">
        <v>21730.18</v>
      </c>
      <c r="G54" s="122">
        <v>21730.18</v>
      </c>
      <c r="H54" s="130"/>
      <c r="I54" s="122"/>
      <c r="J54" s="109"/>
      <c r="K54" s="135"/>
      <c r="L54" s="141">
        <v>42317</v>
      </c>
      <c r="M54" s="149" t="s">
        <v>81</v>
      </c>
      <c r="N54" s="149"/>
      <c r="O54" s="87" t="s">
        <v>30</v>
      </c>
      <c r="P54" s="56" t="s">
        <v>77</v>
      </c>
      <c r="Q54" s="56" t="s">
        <v>46</v>
      </c>
      <c r="R54" s="57" t="s">
        <v>78</v>
      </c>
      <c r="S54" s="3"/>
      <c r="T54" s="4"/>
      <c r="U54" s="4"/>
      <c r="V54"/>
    </row>
    <row r="55" spans="1:21" s="13" customFormat="1" ht="30" customHeight="1">
      <c r="A55" s="54" t="s">
        <v>80</v>
      </c>
      <c r="B55" s="54" t="s">
        <v>92</v>
      </c>
      <c r="C55" s="59">
        <v>42361</v>
      </c>
      <c r="D55" s="54" t="s">
        <v>7</v>
      </c>
      <c r="E55" s="58">
        <v>7500</v>
      </c>
      <c r="F55" s="58">
        <v>7500</v>
      </c>
      <c r="G55" s="118">
        <v>7500</v>
      </c>
      <c r="H55" s="126"/>
      <c r="I55" s="118"/>
      <c r="J55" s="83"/>
      <c r="K55" s="131"/>
      <c r="L55" s="84">
        <v>42395</v>
      </c>
      <c r="M55" s="148" t="s">
        <v>81</v>
      </c>
      <c r="N55" s="148"/>
      <c r="O55" s="86" t="s">
        <v>30</v>
      </c>
      <c r="P55" s="65" t="s">
        <v>93</v>
      </c>
      <c r="Q55" s="65" t="s">
        <v>46</v>
      </c>
      <c r="R55" s="54" t="s">
        <v>94</v>
      </c>
      <c r="S55" s="79"/>
      <c r="T55" s="6"/>
      <c r="U55" s="6"/>
    </row>
    <row r="56" spans="1:21" s="13" customFormat="1" ht="30" customHeight="1">
      <c r="A56" s="54" t="s">
        <v>6</v>
      </c>
      <c r="B56" s="54" t="s">
        <v>109</v>
      </c>
      <c r="C56" s="59">
        <v>42429</v>
      </c>
      <c r="D56" s="54" t="s">
        <v>4</v>
      </c>
      <c r="E56" s="58">
        <v>20000</v>
      </c>
      <c r="F56" s="58">
        <v>20000</v>
      </c>
      <c r="G56" s="118">
        <v>18831.14</v>
      </c>
      <c r="H56" s="126"/>
      <c r="I56" s="118"/>
      <c r="J56" s="83"/>
      <c r="K56" s="131"/>
      <c r="L56" s="84">
        <v>42454</v>
      </c>
      <c r="M56" s="148" t="s">
        <v>81</v>
      </c>
      <c r="N56" s="148"/>
      <c r="O56" s="86" t="s">
        <v>30</v>
      </c>
      <c r="P56" s="65" t="s">
        <v>110</v>
      </c>
      <c r="Q56" s="65" t="s">
        <v>46</v>
      </c>
      <c r="R56" s="54" t="s">
        <v>36</v>
      </c>
      <c r="S56" s="79"/>
      <c r="T56" s="6"/>
      <c r="U56" s="6"/>
    </row>
    <row r="57" spans="1:21" s="13" customFormat="1" ht="31.5" customHeight="1">
      <c r="A57" s="54" t="s">
        <v>24</v>
      </c>
      <c r="B57" s="54" t="s">
        <v>101</v>
      </c>
      <c r="C57" s="59" t="s">
        <v>116</v>
      </c>
      <c r="D57" s="54" t="s">
        <v>102</v>
      </c>
      <c r="E57" s="58">
        <v>75000</v>
      </c>
      <c r="F57" s="58">
        <v>75000</v>
      </c>
      <c r="G57" s="118"/>
      <c r="H57" s="126"/>
      <c r="I57" s="118"/>
      <c r="J57" s="83"/>
      <c r="K57" s="131"/>
      <c r="L57" s="84">
        <v>42467</v>
      </c>
      <c r="M57" s="148" t="s">
        <v>117</v>
      </c>
      <c r="N57" s="148"/>
      <c r="O57" s="86" t="s">
        <v>30</v>
      </c>
      <c r="P57" s="65" t="s">
        <v>103</v>
      </c>
      <c r="Q57" s="65" t="s">
        <v>46</v>
      </c>
      <c r="R57" s="54" t="s">
        <v>41</v>
      </c>
      <c r="S57" s="79"/>
      <c r="T57" s="6"/>
      <c r="U57" s="6"/>
    </row>
    <row r="58" spans="1:21" s="13" customFormat="1" ht="30" customHeight="1">
      <c r="A58" s="54" t="s">
        <v>80</v>
      </c>
      <c r="B58" s="54" t="s">
        <v>92</v>
      </c>
      <c r="C58" s="59">
        <v>42488</v>
      </c>
      <c r="D58" s="54" t="s">
        <v>51</v>
      </c>
      <c r="E58" s="58">
        <v>10000</v>
      </c>
      <c r="F58" s="58">
        <v>10000</v>
      </c>
      <c r="G58" s="118"/>
      <c r="H58" s="126"/>
      <c r="I58" s="118"/>
      <c r="J58" s="83"/>
      <c r="K58" s="131"/>
      <c r="L58" s="84">
        <v>42507</v>
      </c>
      <c r="M58" s="148" t="s">
        <v>81</v>
      </c>
      <c r="N58" s="148"/>
      <c r="O58" s="86" t="s">
        <v>30</v>
      </c>
      <c r="P58" s="65" t="s">
        <v>138</v>
      </c>
      <c r="Q58" s="65" t="s">
        <v>46</v>
      </c>
      <c r="R58" s="54" t="s">
        <v>41</v>
      </c>
      <c r="S58" s="79"/>
      <c r="T58" s="6"/>
      <c r="U58" s="6"/>
    </row>
    <row r="59" spans="1:21" s="13" customFormat="1" ht="30" customHeight="1">
      <c r="A59" s="54" t="s">
        <v>80</v>
      </c>
      <c r="B59" s="54" t="s">
        <v>145</v>
      </c>
      <c r="C59" s="59">
        <v>42524</v>
      </c>
      <c r="D59" s="54" t="s">
        <v>70</v>
      </c>
      <c r="E59" s="58">
        <v>2380</v>
      </c>
      <c r="F59" s="58">
        <v>2380</v>
      </c>
      <c r="G59" s="118"/>
      <c r="H59" s="126"/>
      <c r="I59" s="118"/>
      <c r="J59" s="83"/>
      <c r="K59" s="131"/>
      <c r="L59" s="84">
        <v>42543</v>
      </c>
      <c r="M59" s="148" t="s">
        <v>81</v>
      </c>
      <c r="N59" s="148"/>
      <c r="O59" s="86" t="s">
        <v>30</v>
      </c>
      <c r="P59" s="65" t="s">
        <v>146</v>
      </c>
      <c r="Q59" s="65" t="s">
        <v>46</v>
      </c>
      <c r="R59" s="54" t="s">
        <v>35</v>
      </c>
      <c r="S59" s="79"/>
      <c r="T59" s="6"/>
      <c r="U59" s="6"/>
    </row>
    <row r="60" spans="1:21" s="13" customFormat="1" ht="30" customHeight="1">
      <c r="A60" s="54" t="s">
        <v>6</v>
      </c>
      <c r="B60" s="54" t="s">
        <v>153</v>
      </c>
      <c r="C60" s="59">
        <v>42523</v>
      </c>
      <c r="D60" s="54" t="s">
        <v>4</v>
      </c>
      <c r="E60" s="58">
        <v>20000</v>
      </c>
      <c r="F60" s="58">
        <v>20000</v>
      </c>
      <c r="G60" s="118"/>
      <c r="H60" s="126"/>
      <c r="I60" s="118"/>
      <c r="J60" s="83"/>
      <c r="K60" s="131"/>
      <c r="L60" s="84">
        <v>42565</v>
      </c>
      <c r="M60" s="148" t="s">
        <v>81</v>
      </c>
      <c r="N60" s="148"/>
      <c r="O60" s="86" t="s">
        <v>30</v>
      </c>
      <c r="P60" s="65" t="s">
        <v>151</v>
      </c>
      <c r="Q60" s="65" t="s">
        <v>46</v>
      </c>
      <c r="R60" s="54" t="s">
        <v>41</v>
      </c>
      <c r="S60" s="79"/>
      <c r="T60" s="6"/>
      <c r="U60" s="6"/>
    </row>
    <row r="61" spans="1:21" s="13" customFormat="1" ht="30" customHeight="1">
      <c r="A61" s="54" t="s">
        <v>6</v>
      </c>
      <c r="B61" s="54" t="s">
        <v>121</v>
      </c>
      <c r="C61" s="59">
        <v>42460</v>
      </c>
      <c r="D61" s="54" t="s">
        <v>7</v>
      </c>
      <c r="E61" s="58">
        <v>7165.72</v>
      </c>
      <c r="F61" s="58">
        <v>7165.72</v>
      </c>
      <c r="G61" s="118"/>
      <c r="H61" s="126"/>
      <c r="I61" s="118"/>
      <c r="J61" s="83"/>
      <c r="K61" s="131"/>
      <c r="L61" s="84">
        <v>42593</v>
      </c>
      <c r="M61" s="148" t="s">
        <v>81</v>
      </c>
      <c r="N61" s="148"/>
      <c r="O61" s="86" t="s">
        <v>30</v>
      </c>
      <c r="P61" s="65" t="s">
        <v>122</v>
      </c>
      <c r="Q61" s="65" t="s">
        <v>46</v>
      </c>
      <c r="R61" s="54" t="s">
        <v>115</v>
      </c>
      <c r="S61" s="79"/>
      <c r="T61" s="6"/>
      <c r="U61" s="6"/>
    </row>
    <row r="62" spans="1:21" s="13" customFormat="1" ht="30" customHeight="1">
      <c r="A62" s="54" t="s">
        <v>80</v>
      </c>
      <c r="B62" s="54" t="s">
        <v>147</v>
      </c>
      <c r="C62" s="59">
        <v>42528</v>
      </c>
      <c r="D62" s="54" t="s">
        <v>70</v>
      </c>
      <c r="E62" s="58">
        <v>23225.11</v>
      </c>
      <c r="F62" s="58">
        <v>23225.11</v>
      </c>
      <c r="G62" s="118"/>
      <c r="H62" s="126"/>
      <c r="I62" s="118"/>
      <c r="J62" s="83"/>
      <c r="K62" s="131"/>
      <c r="L62" s="84">
        <v>42593</v>
      </c>
      <c r="M62" s="148" t="s">
        <v>81</v>
      </c>
      <c r="N62" s="148"/>
      <c r="O62" s="86" t="s">
        <v>30</v>
      </c>
      <c r="P62" s="65" t="s">
        <v>148</v>
      </c>
      <c r="Q62" s="65" t="s">
        <v>46</v>
      </c>
      <c r="R62" s="54" t="s">
        <v>35</v>
      </c>
      <c r="S62" s="79"/>
      <c r="T62" s="6"/>
      <c r="U62" s="6"/>
    </row>
    <row r="63" spans="1:21" s="13" customFormat="1" ht="30" customHeight="1">
      <c r="A63" s="54" t="s">
        <v>6</v>
      </c>
      <c r="B63" s="54" t="s">
        <v>144</v>
      </c>
      <c r="C63" s="59">
        <v>42534</v>
      </c>
      <c r="D63" s="54" t="s">
        <v>4</v>
      </c>
      <c r="E63" s="58">
        <v>6335.8</v>
      </c>
      <c r="F63" s="58">
        <v>6335.8</v>
      </c>
      <c r="G63" s="118"/>
      <c r="H63" s="126"/>
      <c r="I63" s="118"/>
      <c r="J63" s="83"/>
      <c r="K63" s="131"/>
      <c r="L63" s="84">
        <v>42627</v>
      </c>
      <c r="M63" s="148" t="s">
        <v>81</v>
      </c>
      <c r="N63" s="148"/>
      <c r="O63" s="86" t="s">
        <v>30</v>
      </c>
      <c r="P63" s="65" t="s">
        <v>152</v>
      </c>
      <c r="Q63" s="65" t="s">
        <v>46</v>
      </c>
      <c r="R63" s="54" t="s">
        <v>41</v>
      </c>
      <c r="S63" s="79"/>
      <c r="T63" s="6"/>
      <c r="U63" s="6"/>
    </row>
    <row r="64" spans="1:21" s="13" customFormat="1" ht="30" customHeight="1">
      <c r="A64" s="54" t="s">
        <v>6</v>
      </c>
      <c r="B64" s="54" t="s">
        <v>139</v>
      </c>
      <c r="C64" s="142" t="s">
        <v>141</v>
      </c>
      <c r="D64" s="54" t="s">
        <v>140</v>
      </c>
      <c r="E64" s="58">
        <v>15000</v>
      </c>
      <c r="F64" s="58">
        <v>15000</v>
      </c>
      <c r="G64" s="118"/>
      <c r="H64" s="126"/>
      <c r="I64" s="118"/>
      <c r="J64" s="83"/>
      <c r="K64" s="131"/>
      <c r="L64" s="84">
        <v>42668</v>
      </c>
      <c r="M64" s="150" t="s">
        <v>166</v>
      </c>
      <c r="N64" s="150"/>
      <c r="O64" s="86" t="s">
        <v>30</v>
      </c>
      <c r="P64" s="65" t="s">
        <v>142</v>
      </c>
      <c r="Q64" s="65" t="s">
        <v>46</v>
      </c>
      <c r="R64" s="54" t="s">
        <v>41</v>
      </c>
      <c r="S64" s="79"/>
      <c r="T64" s="6"/>
      <c r="U64" s="6"/>
    </row>
    <row r="65" spans="1:21" s="13" customFormat="1" ht="28.5">
      <c r="A65" s="54" t="s">
        <v>95</v>
      </c>
      <c r="B65" s="54" t="s">
        <v>163</v>
      </c>
      <c r="C65" s="59">
        <v>42429</v>
      </c>
      <c r="D65" s="54" t="s">
        <v>4</v>
      </c>
      <c r="E65" s="58">
        <v>7400</v>
      </c>
      <c r="F65" s="58">
        <v>7400</v>
      </c>
      <c r="G65" s="118"/>
      <c r="H65" s="126"/>
      <c r="I65" s="118"/>
      <c r="J65" s="83"/>
      <c r="K65" s="131"/>
      <c r="L65" s="84">
        <v>42670</v>
      </c>
      <c r="M65" s="148" t="s">
        <v>81</v>
      </c>
      <c r="N65" s="148"/>
      <c r="O65" s="86" t="s">
        <v>30</v>
      </c>
      <c r="P65" s="65" t="s">
        <v>164</v>
      </c>
      <c r="Q65" s="65" t="s">
        <v>46</v>
      </c>
      <c r="R65" s="54" t="s">
        <v>115</v>
      </c>
      <c r="S65" s="6"/>
      <c r="T65" s="6"/>
      <c r="U65" s="6"/>
    </row>
    <row r="66" spans="1:21" s="13" customFormat="1" ht="28.5">
      <c r="A66" s="54" t="s">
        <v>95</v>
      </c>
      <c r="B66" s="54" t="s">
        <v>163</v>
      </c>
      <c r="C66" s="59">
        <v>42535</v>
      </c>
      <c r="D66" s="54" t="s">
        <v>4</v>
      </c>
      <c r="E66" s="58">
        <v>7300</v>
      </c>
      <c r="F66" s="58">
        <v>7300</v>
      </c>
      <c r="G66" s="118"/>
      <c r="H66" s="126"/>
      <c r="I66" s="118"/>
      <c r="J66" s="83"/>
      <c r="K66" s="131"/>
      <c r="L66" s="84">
        <v>42671</v>
      </c>
      <c r="M66" s="148" t="s">
        <v>81</v>
      </c>
      <c r="N66" s="148"/>
      <c r="O66" s="86" t="s">
        <v>30</v>
      </c>
      <c r="P66" s="65" t="s">
        <v>165</v>
      </c>
      <c r="Q66" s="65" t="s">
        <v>46</v>
      </c>
      <c r="R66" s="54" t="s">
        <v>115</v>
      </c>
      <c r="S66" s="6"/>
      <c r="T66" s="6"/>
      <c r="U66" s="6"/>
    </row>
    <row r="67" spans="1:21" s="13" customFormat="1" ht="30" customHeight="1">
      <c r="A67" s="54" t="s">
        <v>6</v>
      </c>
      <c r="B67" s="54" t="s">
        <v>128</v>
      </c>
      <c r="C67" s="59">
        <v>42460</v>
      </c>
      <c r="D67" s="54" t="s">
        <v>62</v>
      </c>
      <c r="E67" s="58">
        <v>125000</v>
      </c>
      <c r="F67" s="58">
        <v>125000</v>
      </c>
      <c r="G67" s="118"/>
      <c r="H67" s="126"/>
      <c r="I67" s="118"/>
      <c r="J67" s="83"/>
      <c r="K67" s="131"/>
      <c r="L67" s="84">
        <v>42692</v>
      </c>
      <c r="M67" s="147" t="s">
        <v>170</v>
      </c>
      <c r="N67" s="147"/>
      <c r="O67" s="86" t="s">
        <v>30</v>
      </c>
      <c r="P67" s="65" t="s">
        <v>134</v>
      </c>
      <c r="Q67" s="65" t="s">
        <v>46</v>
      </c>
      <c r="R67" s="54" t="s">
        <v>63</v>
      </c>
      <c r="S67" s="6"/>
      <c r="T67" s="6"/>
      <c r="U67" s="6"/>
    </row>
    <row r="68" spans="1:21" s="13" customFormat="1" ht="48.75" customHeight="1">
      <c r="A68" s="54" t="s">
        <v>3</v>
      </c>
      <c r="B68" s="54" t="s">
        <v>167</v>
      </c>
      <c r="C68" s="59">
        <v>42339</v>
      </c>
      <c r="D68" s="54" t="s">
        <v>168</v>
      </c>
      <c r="E68" s="58">
        <v>0</v>
      </c>
      <c r="F68" s="58">
        <v>0</v>
      </c>
      <c r="G68" s="118"/>
      <c r="H68" s="126"/>
      <c r="I68" s="118"/>
      <c r="J68" s="83"/>
      <c r="K68" s="131"/>
      <c r="L68" s="84">
        <v>42825</v>
      </c>
      <c r="M68" s="150" t="s">
        <v>178</v>
      </c>
      <c r="N68" s="150"/>
      <c r="O68" s="86" t="s">
        <v>30</v>
      </c>
      <c r="P68" s="65" t="s">
        <v>169</v>
      </c>
      <c r="Q68" s="65" t="s">
        <v>46</v>
      </c>
      <c r="R68" s="54" t="s">
        <v>36</v>
      </c>
      <c r="S68" s="148"/>
      <c r="T68" s="148"/>
      <c r="U68" s="148"/>
    </row>
    <row r="69" spans="1:22" ht="14.25" customHeight="1">
      <c r="A69" s="54"/>
      <c r="B69" s="9"/>
      <c r="C69" s="16"/>
      <c r="D69" s="33"/>
      <c r="E69" s="44"/>
      <c r="F69" s="44"/>
      <c r="G69" s="122"/>
      <c r="H69" s="130"/>
      <c r="I69" s="122"/>
      <c r="J69" s="45"/>
      <c r="K69" s="136"/>
      <c r="L69" s="12"/>
      <c r="M69" s="44"/>
      <c r="N69" s="44"/>
      <c r="O69" s="51"/>
      <c r="P69" s="56"/>
      <c r="Q69" s="56"/>
      <c r="R69" s="57"/>
      <c r="S69" s="6"/>
      <c r="T69" s="6"/>
      <c r="U69" s="6"/>
      <c r="V69" s="10"/>
    </row>
    <row r="70" spans="1:22" ht="14.25" customHeight="1">
      <c r="A70" s="54"/>
      <c r="B70" s="9"/>
      <c r="C70" s="16"/>
      <c r="D70" s="33"/>
      <c r="E70" s="44"/>
      <c r="F70" s="44"/>
      <c r="G70" s="122"/>
      <c r="H70" s="130"/>
      <c r="I70" s="122"/>
      <c r="J70" s="45"/>
      <c r="K70" s="136"/>
      <c r="L70" s="12"/>
      <c r="M70" s="44"/>
      <c r="N70" s="44"/>
      <c r="O70" s="51"/>
      <c r="P70" s="56"/>
      <c r="Q70" s="56"/>
      <c r="R70" s="57"/>
      <c r="S70" s="6"/>
      <c r="T70" s="6"/>
      <c r="U70" s="6"/>
      <c r="V70" s="10"/>
    </row>
    <row r="71" spans="1:22" ht="14.25" customHeight="1">
      <c r="A71" s="54"/>
      <c r="B71" s="9"/>
      <c r="C71" s="16"/>
      <c r="D71" s="33"/>
      <c r="E71" s="44"/>
      <c r="F71" s="44"/>
      <c r="G71" s="122"/>
      <c r="H71" s="130"/>
      <c r="I71" s="122"/>
      <c r="J71" s="45"/>
      <c r="K71" s="136"/>
      <c r="L71" s="12"/>
      <c r="M71" s="44"/>
      <c r="N71" s="44"/>
      <c r="O71" s="51"/>
      <c r="P71" s="56"/>
      <c r="Q71" s="56"/>
      <c r="R71" s="57"/>
      <c r="S71" s="6"/>
      <c r="T71" s="6"/>
      <c r="U71" s="6"/>
      <c r="V71" s="10"/>
    </row>
    <row r="72" spans="1:22" ht="14.25" customHeight="1">
      <c r="A72" s="54"/>
      <c r="B72" s="9"/>
      <c r="C72" s="16"/>
      <c r="D72" s="33"/>
      <c r="E72" s="44"/>
      <c r="F72" s="44"/>
      <c r="G72" s="122"/>
      <c r="H72" s="130"/>
      <c r="I72" s="122"/>
      <c r="J72" s="45"/>
      <c r="K72" s="136"/>
      <c r="L72" s="32"/>
      <c r="M72" s="44"/>
      <c r="N72" s="44"/>
      <c r="O72" s="51"/>
      <c r="P72" s="56"/>
      <c r="Q72" s="56"/>
      <c r="R72" s="57"/>
      <c r="S72" s="6"/>
      <c r="T72" s="6"/>
      <c r="U72" s="6"/>
      <c r="V72" s="10"/>
    </row>
    <row r="73" spans="1:22" ht="14.25" customHeight="1">
      <c r="A73" s="54"/>
      <c r="B73" s="9"/>
      <c r="C73" s="16"/>
      <c r="D73" s="33"/>
      <c r="E73" s="44"/>
      <c r="F73" s="44"/>
      <c r="G73" s="122"/>
      <c r="H73" s="130"/>
      <c r="I73" s="122"/>
      <c r="J73" s="45"/>
      <c r="K73" s="136"/>
      <c r="L73" s="12"/>
      <c r="M73" s="44"/>
      <c r="N73" s="44"/>
      <c r="O73" s="51"/>
      <c r="P73" s="56"/>
      <c r="Q73" s="56"/>
      <c r="R73" s="57"/>
      <c r="S73" s="6"/>
      <c r="T73" s="6"/>
      <c r="U73" s="6"/>
      <c r="V73" s="10"/>
    </row>
    <row r="74" spans="1:14" ht="14.25" customHeight="1">
      <c r="A74" s="69"/>
      <c r="B74" s="10"/>
      <c r="C74" s="75"/>
      <c r="D74" s="75"/>
      <c r="E74" s="10"/>
      <c r="F74" s="10"/>
      <c r="G74" s="123"/>
      <c r="H74" s="123"/>
      <c r="I74" s="123"/>
      <c r="J74" s="52"/>
      <c r="K74" s="123"/>
      <c r="L74" s="52"/>
      <c r="N74"/>
    </row>
    <row r="75" spans="1:22" ht="14.25" customHeight="1">
      <c r="A75" s="63"/>
      <c r="B75" s="4"/>
      <c r="C75" s="71"/>
      <c r="D75" s="37"/>
      <c r="E75" s="15"/>
      <c r="F75" s="15"/>
      <c r="G75" s="124"/>
      <c r="H75" s="124"/>
      <c r="I75" s="124"/>
      <c r="J75" s="17"/>
      <c r="K75" s="124"/>
      <c r="L75" s="17"/>
      <c r="M75" s="15"/>
      <c r="N75" s="17"/>
      <c r="O75" s="55"/>
      <c r="P75" s="55"/>
      <c r="Q75" s="55"/>
      <c r="R75" s="55"/>
      <c r="S75" s="15"/>
      <c r="T75" s="4"/>
      <c r="U75" s="4"/>
      <c r="V75" s="4"/>
    </row>
    <row r="76" spans="1:19" ht="14.25" customHeight="1">
      <c r="A76" s="63"/>
      <c r="B76" s="4"/>
      <c r="C76" s="71"/>
      <c r="D76" s="37"/>
      <c r="E76" s="15"/>
      <c r="F76" s="15"/>
      <c r="G76" s="124"/>
      <c r="H76" s="124"/>
      <c r="I76" s="124"/>
      <c r="J76" s="17"/>
      <c r="K76" s="124"/>
      <c r="L76" s="17"/>
      <c r="M76" s="15"/>
      <c r="N76" s="17"/>
      <c r="O76" s="55"/>
      <c r="P76" s="55"/>
      <c r="Q76" s="55"/>
      <c r="R76" s="55"/>
      <c r="S76" s="15"/>
    </row>
    <row r="77" spans="1:22" ht="14.25" customHeight="1">
      <c r="A77" s="63"/>
      <c r="B77" s="4"/>
      <c r="C77" s="71"/>
      <c r="D77" s="37"/>
      <c r="E77" s="15"/>
      <c r="F77" s="15"/>
      <c r="G77" s="124"/>
      <c r="H77" s="124"/>
      <c r="I77" s="124"/>
      <c r="J77" s="17"/>
      <c r="K77" s="124"/>
      <c r="L77" s="17"/>
      <c r="M77" s="15"/>
      <c r="N77" s="17"/>
      <c r="O77" s="55"/>
      <c r="P77" s="55"/>
      <c r="Q77" s="55"/>
      <c r="R77" s="55"/>
      <c r="S77" s="15"/>
      <c r="T77" s="4"/>
      <c r="U77" s="4"/>
      <c r="V77" s="4"/>
    </row>
    <row r="78" spans="1:22" ht="14.25" customHeight="1">
      <c r="A78" s="63"/>
      <c r="B78" s="4"/>
      <c r="C78" s="71"/>
      <c r="D78" s="37"/>
      <c r="E78" s="15"/>
      <c r="F78" s="15"/>
      <c r="G78" s="124"/>
      <c r="H78" s="124"/>
      <c r="I78" s="124"/>
      <c r="J78" s="17"/>
      <c r="K78" s="124"/>
      <c r="L78" s="17"/>
      <c r="M78" s="15"/>
      <c r="N78" s="17"/>
      <c r="O78" s="55"/>
      <c r="P78" s="55"/>
      <c r="Q78" s="55"/>
      <c r="R78" s="55"/>
      <c r="S78" s="15"/>
      <c r="T78" s="4"/>
      <c r="U78" s="4"/>
      <c r="V78" s="4"/>
    </row>
    <row r="79" spans="1:22" ht="14.25" customHeight="1">
      <c r="A79" s="63"/>
      <c r="B79" s="4"/>
      <c r="C79" s="71"/>
      <c r="D79" s="37"/>
      <c r="E79" s="15"/>
      <c r="F79" s="15"/>
      <c r="G79" s="124"/>
      <c r="H79" s="124"/>
      <c r="I79" s="124"/>
      <c r="J79" s="17"/>
      <c r="K79" s="124"/>
      <c r="L79" s="17"/>
      <c r="M79" s="15"/>
      <c r="N79" s="17"/>
      <c r="O79" s="55"/>
      <c r="P79" s="55"/>
      <c r="Q79" s="55"/>
      <c r="R79" s="55"/>
      <c r="S79" s="15"/>
      <c r="T79" s="4"/>
      <c r="U79" s="4"/>
      <c r="V79" s="4"/>
    </row>
    <row r="80" spans="1:22" ht="14.25" customHeight="1">
      <c r="A80" s="63"/>
      <c r="B80" s="4"/>
      <c r="C80" s="71"/>
      <c r="D80" s="37"/>
      <c r="E80" s="15"/>
      <c r="F80" s="15"/>
      <c r="G80" s="124"/>
      <c r="H80" s="124"/>
      <c r="I80" s="124"/>
      <c r="J80" s="17"/>
      <c r="K80" s="124"/>
      <c r="L80" s="17"/>
      <c r="M80" s="15"/>
      <c r="N80" s="17"/>
      <c r="O80" s="55"/>
      <c r="P80" s="55"/>
      <c r="Q80" s="55"/>
      <c r="R80" s="55"/>
      <c r="S80" s="15"/>
      <c r="T80" s="4"/>
      <c r="U80" s="4"/>
      <c r="V80" s="4"/>
    </row>
    <row r="81" spans="1:22" ht="14.25" customHeight="1">
      <c r="A81" s="63"/>
      <c r="B81" s="4"/>
      <c r="C81" s="71"/>
      <c r="D81" s="37"/>
      <c r="E81" s="15"/>
      <c r="F81" s="15"/>
      <c r="G81" s="124"/>
      <c r="H81" s="124"/>
      <c r="I81" s="124"/>
      <c r="J81" s="17"/>
      <c r="K81" s="124"/>
      <c r="L81" s="17"/>
      <c r="M81" s="15"/>
      <c r="N81" s="17"/>
      <c r="O81" s="55"/>
      <c r="P81" s="55"/>
      <c r="Q81" s="55"/>
      <c r="R81" s="55"/>
      <c r="S81" s="15"/>
      <c r="T81" s="4"/>
      <c r="U81" s="4"/>
      <c r="V81" s="4"/>
    </row>
    <row r="82" spans="1:19" ht="14.25" customHeight="1">
      <c r="A82" s="63"/>
      <c r="B82" s="4"/>
      <c r="C82" s="71"/>
      <c r="D82" s="37"/>
      <c r="E82" s="15"/>
      <c r="F82" s="15"/>
      <c r="G82" s="124"/>
      <c r="H82" s="124"/>
      <c r="I82" s="124"/>
      <c r="J82" s="17"/>
      <c r="K82" s="124"/>
      <c r="L82" s="17"/>
      <c r="M82" s="15"/>
      <c r="N82" s="17"/>
      <c r="O82" s="55"/>
      <c r="P82" s="55"/>
      <c r="Q82" s="55"/>
      <c r="R82" s="55"/>
      <c r="S82" s="15"/>
    </row>
    <row r="83" spans="1:19" ht="14.25" customHeight="1">
      <c r="A83" s="63"/>
      <c r="B83" s="4"/>
      <c r="C83" s="71"/>
      <c r="D83" s="37"/>
      <c r="E83" s="15"/>
      <c r="F83" s="15"/>
      <c r="G83" s="124"/>
      <c r="H83" s="124"/>
      <c r="I83" s="124"/>
      <c r="J83" s="17"/>
      <c r="K83" s="124"/>
      <c r="L83" s="17"/>
      <c r="M83" s="15"/>
      <c r="N83" s="17"/>
      <c r="O83" s="55"/>
      <c r="P83" s="55"/>
      <c r="Q83" s="55"/>
      <c r="R83" s="55"/>
      <c r="S83" s="15"/>
    </row>
    <row r="84" spans="1:19" ht="14.25">
      <c r="A84" s="63"/>
      <c r="B84" s="4"/>
      <c r="C84" s="71"/>
      <c r="D84" s="71"/>
      <c r="E84" s="4"/>
      <c r="F84" s="4"/>
      <c r="G84" s="114"/>
      <c r="H84" s="114"/>
      <c r="I84" s="114"/>
      <c r="J84" s="5"/>
      <c r="K84" s="114"/>
      <c r="L84" s="5"/>
      <c r="M84" s="4"/>
      <c r="N84" s="5"/>
      <c r="O84" s="63"/>
      <c r="P84" s="63"/>
      <c r="Q84" s="63"/>
      <c r="R84" s="63"/>
      <c r="S84" s="4"/>
    </row>
    <row r="85" spans="1:19" ht="14.25">
      <c r="A85" s="63"/>
      <c r="B85" s="4"/>
      <c r="C85" s="71"/>
      <c r="D85" s="71"/>
      <c r="E85" s="4"/>
      <c r="F85" s="4"/>
      <c r="G85" s="114"/>
      <c r="H85" s="114"/>
      <c r="I85" s="114"/>
      <c r="J85" s="5"/>
      <c r="K85" s="114"/>
      <c r="L85" s="5"/>
      <c r="M85" s="4"/>
      <c r="N85" s="5"/>
      <c r="O85" s="63"/>
      <c r="P85" s="63"/>
      <c r="Q85" s="63"/>
      <c r="R85" s="63"/>
      <c r="S85" s="4"/>
    </row>
    <row r="86" spans="1:19" ht="14.25">
      <c r="A86" s="63"/>
      <c r="B86" s="4"/>
      <c r="C86" s="71"/>
      <c r="D86" s="71"/>
      <c r="E86" s="4"/>
      <c r="F86" s="4"/>
      <c r="G86" s="114"/>
      <c r="H86" s="114"/>
      <c r="I86" s="114"/>
      <c r="J86" s="5"/>
      <c r="K86" s="114"/>
      <c r="L86" s="5"/>
      <c r="M86" s="4"/>
      <c r="N86" s="5"/>
      <c r="O86" s="63"/>
      <c r="P86" s="63"/>
      <c r="Q86" s="63"/>
      <c r="R86" s="63"/>
      <c r="S86" s="4"/>
    </row>
    <row r="87" spans="1:19" ht="14.25">
      <c r="A87" s="63"/>
      <c r="B87" s="4"/>
      <c r="C87" s="71"/>
      <c r="D87" s="71"/>
      <c r="E87" s="4"/>
      <c r="F87" s="4"/>
      <c r="G87" s="114"/>
      <c r="H87" s="114"/>
      <c r="I87" s="114"/>
      <c r="J87" s="5"/>
      <c r="K87" s="114"/>
      <c r="L87" s="5"/>
      <c r="M87" s="4"/>
      <c r="N87" s="5"/>
      <c r="O87" s="63"/>
      <c r="P87" s="63"/>
      <c r="Q87" s="63"/>
      <c r="R87" s="63"/>
      <c r="S87" s="4"/>
    </row>
    <row r="88" spans="1:19" ht="14.25">
      <c r="A88" s="63"/>
      <c r="B88" s="4"/>
      <c r="C88" s="71"/>
      <c r="D88" s="71"/>
      <c r="E88" s="4"/>
      <c r="F88" s="4"/>
      <c r="G88" s="114"/>
      <c r="H88" s="114"/>
      <c r="I88" s="114"/>
      <c r="J88" s="5"/>
      <c r="K88" s="114"/>
      <c r="L88" s="5"/>
      <c r="M88" s="4"/>
      <c r="N88" s="5"/>
      <c r="O88" s="63"/>
      <c r="P88" s="63"/>
      <c r="Q88" s="63"/>
      <c r="R88" s="63"/>
      <c r="S88" s="4"/>
    </row>
    <row r="89" spans="1:19" ht="14.25">
      <c r="A89" s="63"/>
      <c r="B89" s="4"/>
      <c r="C89" s="71"/>
      <c r="D89" s="71"/>
      <c r="E89" s="4"/>
      <c r="F89" s="4"/>
      <c r="G89" s="114"/>
      <c r="H89" s="114"/>
      <c r="I89" s="114"/>
      <c r="J89" s="5"/>
      <c r="K89" s="114"/>
      <c r="L89" s="5"/>
      <c r="M89" s="4"/>
      <c r="N89" s="5"/>
      <c r="O89" s="63"/>
      <c r="P89" s="63"/>
      <c r="Q89" s="63"/>
      <c r="R89" s="63"/>
      <c r="S89" s="4"/>
    </row>
    <row r="90" spans="1:19" ht="14.25">
      <c r="A90" s="63"/>
      <c r="B90" s="4"/>
      <c r="C90" s="71"/>
      <c r="D90" s="71"/>
      <c r="E90" s="4"/>
      <c r="F90" s="4"/>
      <c r="G90" s="114"/>
      <c r="H90" s="114"/>
      <c r="I90" s="114"/>
      <c r="J90" s="5"/>
      <c r="K90" s="114"/>
      <c r="L90" s="5"/>
      <c r="M90" s="4"/>
      <c r="N90" s="5"/>
      <c r="O90" s="63"/>
      <c r="P90" s="63"/>
      <c r="Q90" s="63"/>
      <c r="R90" s="63"/>
      <c r="S90" s="4"/>
    </row>
  </sheetData>
  <sheetProtection/>
  <mergeCells count="38">
    <mergeCell ref="S14:U14"/>
    <mergeCell ref="S15:U15"/>
    <mergeCell ref="S16:U16"/>
    <mergeCell ref="S19:U19"/>
    <mergeCell ref="S8:U8"/>
    <mergeCell ref="S12:U12"/>
    <mergeCell ref="S23:U23"/>
    <mergeCell ref="S31:U31"/>
    <mergeCell ref="A39:B39"/>
    <mergeCell ref="M47:N47"/>
    <mergeCell ref="M48:N48"/>
    <mergeCell ref="M49:N49"/>
    <mergeCell ref="S25:U25"/>
    <mergeCell ref="S35:U35"/>
    <mergeCell ref="S27:U27"/>
    <mergeCell ref="S26:U26"/>
    <mergeCell ref="S68:U68"/>
    <mergeCell ref="S24:U24"/>
    <mergeCell ref="M68:N68"/>
    <mergeCell ref="M50:N50"/>
    <mergeCell ref="S37:U37"/>
    <mergeCell ref="M56:N56"/>
    <mergeCell ref="M54:N54"/>
    <mergeCell ref="M60:N60"/>
    <mergeCell ref="M64:N64"/>
    <mergeCell ref="M57:N57"/>
    <mergeCell ref="M51:N51"/>
    <mergeCell ref="M59:N59"/>
    <mergeCell ref="M53:N53"/>
    <mergeCell ref="M52:N52"/>
    <mergeCell ref="M55:N55"/>
    <mergeCell ref="M58:N58"/>
    <mergeCell ref="M67:N67"/>
    <mergeCell ref="M66:N66"/>
    <mergeCell ref="M61:N61"/>
    <mergeCell ref="M62:N62"/>
    <mergeCell ref="M63:N63"/>
    <mergeCell ref="M65:N65"/>
  </mergeCells>
  <printOptions/>
  <pageMargins left="0" right="0" top="0.55" bottom="0.4" header="0.25" footer="0.2"/>
  <pageSetup fitToHeight="0" fitToWidth="1" horizontalDpi="600" verticalDpi="600" orientation="landscape" paperSize="5" scale="48" r:id="rId2"/>
  <headerFooter alignWithMargins="0">
    <oddHeader>&amp;L&amp;G</oddHeader>
    <oddFooter>&amp;CPage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R4" sqref="R4"/>
    </sheetView>
  </sheetViews>
  <sheetFormatPr defaultColWidth="9.140625" defaultRowHeight="12.75"/>
  <cols>
    <col min="1" max="1" width="8.28125" style="0" customWidth="1"/>
    <col min="2" max="2" width="12.57421875" style="0" customWidth="1"/>
    <col min="3" max="3" width="10.28125" style="0" customWidth="1"/>
    <col min="4" max="4" width="25.421875" style="0" customWidth="1"/>
    <col min="5" max="5" width="9.140625" style="0" customWidth="1"/>
    <col min="6" max="6" width="10.140625" style="0" customWidth="1"/>
    <col min="7" max="7" width="15.140625" style="0" customWidth="1"/>
    <col min="8" max="8" width="15.00390625" style="0" customWidth="1"/>
    <col min="9" max="9" width="16.140625" style="0" customWidth="1"/>
    <col min="10" max="10" width="19.7109375" style="0" customWidth="1"/>
    <col min="11" max="11" width="8.421875" style="0" customWidth="1"/>
    <col min="12" max="12" width="6.57421875" style="0" customWidth="1"/>
    <col min="13" max="13" width="9.57421875" style="0" customWidth="1"/>
    <col min="14" max="14" width="6.140625" style="0" customWidth="1"/>
    <col min="15" max="15" width="13.00390625" style="0" customWidth="1"/>
    <col min="16" max="16" width="13.28125" style="0" customWidth="1"/>
    <col min="17" max="17" width="8.421875" style="0" customWidth="1"/>
    <col min="18" max="18" width="15.140625" style="0" customWidth="1"/>
  </cols>
  <sheetData>
    <row r="1" spans="1:18" s="11" customFormat="1" ht="21" customHeight="1">
      <c r="A1" s="18" t="s">
        <v>26</v>
      </c>
      <c r="B1" s="19"/>
      <c r="C1" s="19"/>
      <c r="D1" s="19"/>
      <c r="E1" s="20"/>
      <c r="F1" s="19"/>
      <c r="G1" s="21"/>
      <c r="H1" s="22"/>
      <c r="I1" s="22"/>
      <c r="J1" s="22"/>
      <c r="K1" s="22" t="s">
        <v>2</v>
      </c>
      <c r="L1" s="19"/>
      <c r="M1" s="21"/>
      <c r="N1" s="19"/>
      <c r="O1" s="19"/>
      <c r="P1" s="19"/>
      <c r="Q1" s="19"/>
      <c r="R1" s="19"/>
    </row>
    <row r="2" spans="1:21" ht="17.25" thickBot="1">
      <c r="A2" s="15"/>
      <c r="B2" s="15"/>
      <c r="C2" s="15"/>
      <c r="D2" s="15"/>
      <c r="E2" s="14"/>
      <c r="F2" s="15"/>
      <c r="G2" s="17"/>
      <c r="H2" s="17"/>
      <c r="I2" s="17"/>
      <c r="J2" s="17"/>
      <c r="K2" s="17"/>
      <c r="L2" s="15"/>
      <c r="M2" s="17"/>
      <c r="N2" s="15"/>
      <c r="O2" s="15"/>
      <c r="P2" s="15"/>
      <c r="Q2" s="15"/>
      <c r="R2" s="15"/>
      <c r="S2" s="4"/>
      <c r="T2" s="4"/>
      <c r="U2" s="4"/>
    </row>
    <row r="3" spans="1:21" s="1" customFormat="1" ht="82.5" customHeight="1" thickBot="1">
      <c r="A3" s="46" t="s">
        <v>10</v>
      </c>
      <c r="B3" s="46" t="s">
        <v>11</v>
      </c>
      <c r="C3" s="47" t="s">
        <v>12</v>
      </c>
      <c r="D3" s="48" t="s">
        <v>13</v>
      </c>
      <c r="E3" s="49" t="s">
        <v>19</v>
      </c>
      <c r="F3" s="49" t="s">
        <v>8</v>
      </c>
      <c r="G3" s="49" t="s">
        <v>21</v>
      </c>
      <c r="H3" s="49" t="s">
        <v>9</v>
      </c>
      <c r="I3" s="49" t="s">
        <v>20</v>
      </c>
      <c r="J3" s="48" t="s">
        <v>5</v>
      </c>
      <c r="K3" s="49" t="s">
        <v>23</v>
      </c>
      <c r="L3" s="48" t="s">
        <v>14</v>
      </c>
      <c r="M3" s="50" t="s">
        <v>15</v>
      </c>
      <c r="N3" s="48" t="s">
        <v>14</v>
      </c>
      <c r="O3" s="48" t="s">
        <v>17</v>
      </c>
      <c r="P3" s="48" t="s">
        <v>16</v>
      </c>
      <c r="Q3" s="48" t="s">
        <v>18</v>
      </c>
      <c r="R3" s="48" t="s">
        <v>25</v>
      </c>
      <c r="S3" s="3"/>
      <c r="T3" s="3"/>
      <c r="U3" s="3"/>
    </row>
    <row r="4" spans="1:21" ht="15" customHeight="1" thickBot="1">
      <c r="A4" s="41"/>
      <c r="B4" s="41"/>
      <c r="C4" s="42"/>
      <c r="D4" s="41"/>
      <c r="E4" s="43"/>
      <c r="F4" s="43"/>
      <c r="G4" s="43"/>
      <c r="H4" s="43"/>
      <c r="I4" s="43"/>
      <c r="J4" s="53">
        <v>10000000</v>
      </c>
      <c r="K4" s="43"/>
      <c r="L4" s="42"/>
      <c r="M4" s="43"/>
      <c r="N4" s="41"/>
      <c r="O4" s="41"/>
      <c r="P4" s="41"/>
      <c r="Q4" s="41"/>
      <c r="R4" s="41"/>
      <c r="S4" s="4"/>
      <c r="T4" s="4"/>
      <c r="U4" s="4"/>
    </row>
    <row r="5" spans="3:10" ht="12.75">
      <c r="C5" s="24"/>
      <c r="J5" s="30"/>
    </row>
    <row r="6" spans="1:18" ht="12.75">
      <c r="A6" s="23"/>
      <c r="C6" s="25"/>
      <c r="D6" s="25"/>
      <c r="E6" s="31"/>
      <c r="F6" s="27"/>
      <c r="G6" s="8"/>
      <c r="H6" s="29"/>
      <c r="I6" s="8"/>
      <c r="J6" s="8"/>
      <c r="O6" s="23"/>
      <c r="Q6" s="23"/>
      <c r="R6" s="23"/>
    </row>
    <row r="7" spans="1:18" ht="12.75">
      <c r="A7" s="23"/>
      <c r="C7" s="25"/>
      <c r="D7" s="25"/>
      <c r="E7" s="31"/>
      <c r="F7" s="27"/>
      <c r="G7" s="8"/>
      <c r="H7" s="29"/>
      <c r="I7" s="8"/>
      <c r="J7" s="8"/>
      <c r="O7" s="23"/>
      <c r="Q7" s="23"/>
      <c r="R7" s="23"/>
    </row>
    <row r="8" spans="3:18" ht="12.75" customHeight="1">
      <c r="C8" s="25"/>
      <c r="D8" s="25"/>
      <c r="E8" s="31"/>
      <c r="F8" s="27"/>
      <c r="G8" s="8"/>
      <c r="H8" s="29"/>
      <c r="I8" s="8"/>
      <c r="J8" s="8"/>
      <c r="O8" s="23"/>
      <c r="Q8" s="23"/>
      <c r="R8" s="23"/>
    </row>
    <row r="9" spans="3:18" ht="12.75">
      <c r="C9" s="25"/>
      <c r="D9" s="25"/>
      <c r="E9" s="31"/>
      <c r="F9" s="27"/>
      <c r="G9" s="8"/>
      <c r="H9" s="29"/>
      <c r="I9" s="8"/>
      <c r="J9" s="8"/>
      <c r="O9" s="23"/>
      <c r="Q9" s="23"/>
      <c r="R9" s="23"/>
    </row>
    <row r="10" spans="3:18" ht="12.75">
      <c r="C10" s="25"/>
      <c r="D10" s="25"/>
      <c r="E10" s="31"/>
      <c r="F10" s="27"/>
      <c r="G10" s="8"/>
      <c r="H10" s="29"/>
      <c r="I10" s="8"/>
      <c r="J10" s="8"/>
      <c r="O10" s="23"/>
      <c r="Q10" s="23"/>
      <c r="R10" s="23"/>
    </row>
    <row r="11" spans="3:10" ht="12.75">
      <c r="C11" s="24"/>
      <c r="D11" s="24"/>
      <c r="E11" s="26"/>
      <c r="F11" s="28"/>
      <c r="G11" s="8"/>
      <c r="H11" s="29"/>
      <c r="I11" s="8"/>
      <c r="J11" s="8"/>
    </row>
    <row r="12" spans="3:10" ht="12.75">
      <c r="C12" s="24"/>
      <c r="D12" s="24"/>
      <c r="E12" s="26"/>
      <c r="F12" s="28"/>
      <c r="G12" s="8"/>
      <c r="H12" s="29"/>
      <c r="I12" s="8"/>
      <c r="J12" s="8"/>
    </row>
    <row r="13" spans="3:10" ht="12.75">
      <c r="C13" s="24"/>
      <c r="D13" s="24"/>
      <c r="E13" s="26"/>
      <c r="F13" s="28"/>
      <c r="G13" s="8"/>
      <c r="H13" s="29"/>
      <c r="I13" s="8"/>
      <c r="J13" s="8"/>
    </row>
    <row r="14" spans="3:10" ht="12.75">
      <c r="C14" s="24"/>
      <c r="D14" s="24"/>
      <c r="E14" s="26"/>
      <c r="F14" s="28"/>
      <c r="G14" s="8"/>
      <c r="H14" s="29"/>
      <c r="I14" s="8"/>
      <c r="J14" s="8"/>
    </row>
    <row r="15" spans="3:10" ht="12.75">
      <c r="C15" s="24"/>
      <c r="D15" s="24"/>
      <c r="E15" s="26"/>
      <c r="F15" s="28"/>
      <c r="G15" s="8"/>
      <c r="H15" s="29"/>
      <c r="I15" s="8"/>
      <c r="J15" s="8"/>
    </row>
    <row r="16" spans="3:10" ht="12.75">
      <c r="C16" s="24"/>
      <c r="D16" s="24"/>
      <c r="E16" s="26"/>
      <c r="F16" s="28"/>
      <c r="G16" s="8"/>
      <c r="H16" s="29"/>
      <c r="I16" s="8"/>
      <c r="J16" s="8"/>
    </row>
    <row r="17" spans="3:10" ht="12.75">
      <c r="C17" s="24"/>
      <c r="D17" s="24"/>
      <c r="E17" s="26"/>
      <c r="F17" s="28"/>
      <c r="G17" s="8"/>
      <c r="H17" s="29"/>
      <c r="I17" s="8"/>
      <c r="J17" s="8"/>
    </row>
    <row r="18" spans="3:10" ht="12.75">
      <c r="C18" s="24"/>
      <c r="D18" s="24"/>
      <c r="E18" s="26"/>
      <c r="F18" s="28"/>
      <c r="G18" s="8"/>
      <c r="H18" s="29"/>
      <c r="I18" s="8"/>
      <c r="J18" s="8"/>
    </row>
    <row r="19" spans="3:10" ht="12.75">
      <c r="C19" s="24"/>
      <c r="D19" s="24"/>
      <c r="E19" s="26"/>
      <c r="F19" s="28"/>
      <c r="G19" s="8"/>
      <c r="H19" s="29"/>
      <c r="I19" s="8"/>
      <c r="J19" s="8"/>
    </row>
    <row r="20" spans="3:10" ht="12.75">
      <c r="C20" s="24"/>
      <c r="D20" s="24"/>
      <c r="E20" s="26"/>
      <c r="F20" s="28"/>
      <c r="G20" s="8"/>
      <c r="H20" s="29"/>
      <c r="I20" s="8"/>
      <c r="J20" s="8"/>
    </row>
    <row r="21" spans="3:10" ht="12.75">
      <c r="C21" s="24"/>
      <c r="D21" s="24"/>
      <c r="E21" s="26"/>
      <c r="F21" s="28"/>
      <c r="G21" s="8"/>
      <c r="H21" s="29"/>
      <c r="I21" s="8"/>
      <c r="J21" s="8"/>
    </row>
    <row r="22" spans="3:10" ht="12.75">
      <c r="C22" s="24"/>
      <c r="D22" s="24"/>
      <c r="E22" s="26"/>
      <c r="F22" s="28"/>
      <c r="G22" s="8"/>
      <c r="H22" s="29"/>
      <c r="I22" s="8"/>
      <c r="J22" s="8"/>
    </row>
    <row r="23" spans="3:10" ht="12.75">
      <c r="C23" s="24"/>
      <c r="D23" s="24"/>
      <c r="E23" s="26"/>
      <c r="F23" s="28"/>
      <c r="G23" s="8"/>
      <c r="H23" s="29"/>
      <c r="I23" s="8"/>
      <c r="J23" s="8"/>
    </row>
    <row r="24" spans="3:10" ht="12.75">
      <c r="C24" s="24"/>
      <c r="D24" s="24"/>
      <c r="E24" s="26"/>
      <c r="F24" s="28"/>
      <c r="G24" s="8"/>
      <c r="H24" s="29"/>
      <c r="I24" s="8"/>
      <c r="J24" s="8"/>
    </row>
    <row r="25" spans="3:10" ht="12.75">
      <c r="C25" s="24"/>
      <c r="D25" s="24"/>
      <c r="E25" s="26"/>
      <c r="F25" s="28"/>
      <c r="G25" s="8"/>
      <c r="H25" s="29"/>
      <c r="I25" s="8"/>
      <c r="J25" s="8"/>
    </row>
    <row r="26" spans="3:10" ht="12.75">
      <c r="C26" s="24"/>
      <c r="D26" s="24"/>
      <c r="E26" s="26"/>
      <c r="F26" s="28"/>
      <c r="G26" s="8"/>
      <c r="H26" s="29"/>
      <c r="I26" s="8"/>
      <c r="J26" s="8"/>
    </row>
    <row r="27" spans="3:10" ht="12.75">
      <c r="C27" s="24"/>
      <c r="D27" s="24"/>
      <c r="E27" s="26"/>
      <c r="F27" s="28"/>
      <c r="G27" s="8"/>
      <c r="H27" s="29"/>
      <c r="I27" s="8"/>
      <c r="J27" s="8"/>
    </row>
    <row r="28" spans="3:10" ht="12.75">
      <c r="C28" s="24"/>
      <c r="D28" s="24"/>
      <c r="E28" s="26"/>
      <c r="F28" s="28"/>
      <c r="G28" s="8"/>
      <c r="H28" s="29"/>
      <c r="I28" s="8"/>
      <c r="J28" s="8"/>
    </row>
    <row r="29" spans="3:10" ht="12.75">
      <c r="C29" s="24"/>
      <c r="D29" s="24"/>
      <c r="E29" s="26"/>
      <c r="F29" s="28"/>
      <c r="G29" s="8"/>
      <c r="H29" s="29"/>
      <c r="I29" s="8"/>
      <c r="J29" s="8"/>
    </row>
    <row r="30" spans="3:10" ht="12.75">
      <c r="C30" s="24"/>
      <c r="D30" s="24"/>
      <c r="E30" s="26"/>
      <c r="F30" s="28"/>
      <c r="G30" s="8"/>
      <c r="H30" s="29"/>
      <c r="I30" s="8"/>
      <c r="J30" s="8"/>
    </row>
    <row r="31" spans="3:10" ht="12.75">
      <c r="C31" s="24"/>
      <c r="D31" s="24"/>
      <c r="E31" s="26"/>
      <c r="F31" s="28"/>
      <c r="G31" s="8"/>
      <c r="H31" s="29"/>
      <c r="I31" s="8"/>
      <c r="J31" s="8"/>
    </row>
    <row r="32" spans="3:10" ht="12.75">
      <c r="C32" s="24"/>
      <c r="D32" s="24"/>
      <c r="E32" s="26"/>
      <c r="F32" s="28"/>
      <c r="G32" s="8"/>
      <c r="H32" s="29"/>
      <c r="I32" s="8"/>
      <c r="J32" s="8"/>
    </row>
    <row r="33" spans="3:10" ht="12.75">
      <c r="C33" s="24"/>
      <c r="D33" s="24"/>
      <c r="E33" s="26"/>
      <c r="F33" s="28"/>
      <c r="G33" s="8"/>
      <c r="H33" s="29"/>
      <c r="I33" s="8"/>
      <c r="J33" s="8"/>
    </row>
    <row r="34" spans="3:10" ht="12.75">
      <c r="C34" s="24"/>
      <c r="D34" s="24"/>
      <c r="E34" s="26"/>
      <c r="F34" s="28"/>
      <c r="G34" s="8"/>
      <c r="H34" s="29"/>
      <c r="I34" s="8"/>
      <c r="J34" s="8"/>
    </row>
    <row r="35" spans="3:10" ht="12.75">
      <c r="C35" s="24"/>
      <c r="D35" s="24"/>
      <c r="E35" s="26"/>
      <c r="F35" s="28"/>
      <c r="G35" s="8"/>
      <c r="H35" s="29"/>
      <c r="I35" s="8"/>
      <c r="J35" s="8"/>
    </row>
    <row r="36" spans="3:10" ht="12.75">
      <c r="C36" s="24"/>
      <c r="D36" s="24"/>
      <c r="E36" s="26"/>
      <c r="F36" s="28"/>
      <c r="G36" s="8"/>
      <c r="H36" s="29"/>
      <c r="I36" s="8"/>
      <c r="J36" s="8"/>
    </row>
    <row r="37" spans="3:10" ht="12.75">
      <c r="C37" s="24"/>
      <c r="D37" s="24"/>
      <c r="E37" s="26"/>
      <c r="F37" s="28"/>
      <c r="G37" s="8"/>
      <c r="H37" s="29"/>
      <c r="I37" s="8"/>
      <c r="J37" s="8"/>
    </row>
    <row r="38" spans="3:10" ht="12.75">
      <c r="C38" s="24"/>
      <c r="D38" s="24"/>
      <c r="E38" s="26"/>
      <c r="F38" s="28"/>
      <c r="G38" s="8"/>
      <c r="H38" s="29"/>
      <c r="I38" s="8"/>
      <c r="J38" s="8"/>
    </row>
    <row r="39" spans="3:10" ht="12.75">
      <c r="C39" s="24"/>
      <c r="D39" s="24"/>
      <c r="F39" s="28"/>
      <c r="G39" s="8"/>
      <c r="H39" s="29"/>
      <c r="I39" s="8"/>
      <c r="J39" s="8"/>
    </row>
    <row r="40" spans="3:10" ht="12.75">
      <c r="C40" s="24"/>
      <c r="D40" s="24"/>
      <c r="F40" s="28"/>
      <c r="G40" s="8"/>
      <c r="H40" s="29"/>
      <c r="I40" s="8"/>
      <c r="J40" s="8"/>
    </row>
    <row r="41" spans="3:10" ht="12.75">
      <c r="C41" s="24"/>
      <c r="D41" s="24"/>
      <c r="F41" s="28"/>
      <c r="G41" s="8"/>
      <c r="H41" s="29"/>
      <c r="I41" s="8"/>
      <c r="J41" s="8"/>
    </row>
    <row r="42" spans="3:10" ht="12.75">
      <c r="C42" s="24"/>
      <c r="D42" s="24"/>
      <c r="F42" s="28"/>
      <c r="G42" s="8"/>
      <c r="H42" s="29"/>
      <c r="I42" s="8"/>
      <c r="J42" s="8"/>
    </row>
    <row r="43" spans="3:10" ht="12.75">
      <c r="C43" s="24"/>
      <c r="D43" s="24"/>
      <c r="F43" s="24"/>
      <c r="G43" s="8"/>
      <c r="H43" s="29"/>
      <c r="I43" s="8"/>
      <c r="J43" s="8"/>
    </row>
    <row r="44" spans="3:10" ht="12.75">
      <c r="C44" s="24"/>
      <c r="D44" s="24"/>
      <c r="F44" s="24"/>
      <c r="G44" s="8"/>
      <c r="H44" s="29"/>
      <c r="I44" s="8"/>
      <c r="J44" s="8"/>
    </row>
    <row r="45" spans="3:10" ht="12.75">
      <c r="C45" s="24"/>
      <c r="D45" s="24"/>
      <c r="F45" s="24"/>
      <c r="G45" s="8"/>
      <c r="H45" s="29"/>
      <c r="I45" s="8"/>
      <c r="J45" s="8"/>
    </row>
    <row r="46" spans="3:10" ht="12.75">
      <c r="C46" s="24"/>
      <c r="D46" s="24"/>
      <c r="F46" s="24"/>
      <c r="G46" s="8"/>
      <c r="H46" s="29"/>
      <c r="I46" s="8"/>
      <c r="J46" s="8"/>
    </row>
    <row r="47" spans="3:10" ht="12.75">
      <c r="C47" s="24"/>
      <c r="D47" s="24"/>
      <c r="F47" s="24"/>
      <c r="G47" s="8"/>
      <c r="H47" s="29"/>
      <c r="I47" s="8"/>
      <c r="J47" s="8"/>
    </row>
    <row r="48" spans="3:10" ht="12.75">
      <c r="C48" s="24"/>
      <c r="D48" s="24"/>
      <c r="F48" s="24"/>
      <c r="G48" s="8"/>
      <c r="H48" s="8"/>
      <c r="I48" s="8"/>
      <c r="J48" s="8"/>
    </row>
  </sheetData>
  <sheetProtection/>
  <printOptions/>
  <pageMargins left="0.75" right="0.75" top="1" bottom="1" header="0.5" footer="0.5"/>
  <pageSetup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 Treasury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II92002</dc:creator>
  <cp:keywords/>
  <dc:description/>
  <cp:lastModifiedBy>Abernathy, Ken A.</cp:lastModifiedBy>
  <cp:lastPrinted>2017-01-17T15:40:31Z</cp:lastPrinted>
  <dcterms:created xsi:type="dcterms:W3CDTF">2006-07-03T15:02:26Z</dcterms:created>
  <dcterms:modified xsi:type="dcterms:W3CDTF">2017-10-10T17:12:20Z</dcterms:modified>
  <cp:category/>
  <cp:version/>
  <cp:contentType/>
  <cp:contentStatus/>
</cp:coreProperties>
</file>