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tdoe-my.sharepoint.com/personal/drew_harpool_tnedu_gov/Documents/Microsoft Teams Chat Files/"/>
    </mc:Choice>
  </mc:AlternateContent>
  <xr:revisionPtr revIDLastSave="23" documentId="8_{327816D3-E7B6-454D-9C75-121A0F49F535}" xr6:coauthVersionLast="46" xr6:coauthVersionMax="46" xr10:uidLastSave="{8048F99B-FF07-4E1B-B0E9-3D2C44D727DB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" i="1" l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Y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X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W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</calcChain>
</file>

<file path=xl/sharedStrings.xml><?xml version="1.0" encoding="utf-8"?>
<sst xmlns="http://schemas.openxmlformats.org/spreadsheetml/2006/main" count="1061" uniqueCount="424">
  <si>
    <t>ID</t>
  </si>
  <si>
    <t>Start time</t>
  </si>
  <si>
    <t>Completion time</t>
  </si>
  <si>
    <t>Email</t>
  </si>
  <si>
    <t>Name</t>
  </si>
  <si>
    <t>Which school district is this for?</t>
  </si>
  <si>
    <t>Person Completing Survey?</t>
  </si>
  <si>
    <t>Did your district receive new instructional salary funds in FY20?</t>
  </si>
  <si>
    <t>Salary Schedule Step Increases (%) - moving employees one or more years of experience on your local schedule</t>
  </si>
  <si>
    <t>Increase to Salary Schedule (%) - overall increase to salary schedule amounts (e.g. increase of 1%, increase of $500, etc.)</t>
  </si>
  <si>
    <t>Bonus Payments (%)</t>
  </si>
  <si>
    <t>Differentiated Pay (%)</t>
  </si>
  <si>
    <t>For differentiated pay - what type? (Hiring bonus, hard to staff, school / subject area, merit pay, etc.)</t>
  </si>
  <si>
    <t>Covering additional existing positions with the new salary funds? (%)</t>
  </si>
  <si>
    <t>Adding additional positions? (%)</t>
  </si>
  <si>
    <t>Were any local funds used for instructional salary increases in addition to state funds? (For example salary schedule step increases, increase to salary schedule, bonus payments, differentiated pa...</t>
  </si>
  <si>
    <t>Please indicate an approximate amount of local funds used to increase instructional salaries.</t>
  </si>
  <si>
    <t>If your district's weighted average salary was above the state weighted average salary for FY20, were any of the new instructional salary funds used for benefits?</t>
  </si>
  <si>
    <t>Please indicate the approximate amount of new instructional salary funds used for benefits.</t>
  </si>
  <si>
    <t>anonymous</t>
  </si>
  <si>
    <t>Lakeland School System</t>
  </si>
  <si>
    <t>Jessie Rosales - Finance Director</t>
  </si>
  <si>
    <t>Yes</t>
  </si>
  <si>
    <t>0</t>
  </si>
  <si>
    <t>1000000</t>
  </si>
  <si>
    <t>No</t>
  </si>
  <si>
    <t>Marshall County</t>
  </si>
  <si>
    <t>Janet Wiles</t>
  </si>
  <si>
    <t>215000</t>
  </si>
  <si>
    <t>Cheatham County School District</t>
  </si>
  <si>
    <t>Tara Watson</t>
  </si>
  <si>
    <t>1</t>
  </si>
  <si>
    <t>hard to staff</t>
  </si>
  <si>
    <t>250000</t>
  </si>
  <si>
    <t>Moore County Schools</t>
  </si>
  <si>
    <t>Chad Moorehead, Director of Schools</t>
  </si>
  <si>
    <t>100000</t>
  </si>
  <si>
    <t>15000</t>
  </si>
  <si>
    <t>Weakley</t>
  </si>
  <si>
    <t>Randy Frazier</t>
  </si>
  <si>
    <t>2</t>
  </si>
  <si>
    <t>75000</t>
  </si>
  <si>
    <t>Union City</t>
  </si>
  <si>
    <t xml:space="preserve">Wesley Kennedy </t>
  </si>
  <si>
    <t>Tullahoma City Schools</t>
  </si>
  <si>
    <t>Jason Ray</t>
  </si>
  <si>
    <t>N/A</t>
  </si>
  <si>
    <t>Hardin County</t>
  </si>
  <si>
    <t>Larry Mabry</t>
  </si>
  <si>
    <t>285607</t>
  </si>
  <si>
    <t>Carroll County Schools</t>
  </si>
  <si>
    <t>Bryan Bunch</t>
  </si>
  <si>
    <t>n/a</t>
  </si>
  <si>
    <t>105000</t>
  </si>
  <si>
    <t>Van Buren</t>
  </si>
  <si>
    <t>Cheryl Cole</t>
  </si>
  <si>
    <t>5012</t>
  </si>
  <si>
    <t>Benton</t>
  </si>
  <si>
    <t>Mark Florence</t>
  </si>
  <si>
    <t>90000</t>
  </si>
  <si>
    <t>Lewis County</t>
  </si>
  <si>
    <t>Penelope Tharp</t>
  </si>
  <si>
    <t>219000</t>
  </si>
  <si>
    <t>Metro-Nashville/Davidson County</t>
  </si>
  <si>
    <t>Chris Henson</t>
  </si>
  <si>
    <t>8392000</t>
  </si>
  <si>
    <t>Greene County Schools</t>
  </si>
  <si>
    <t>Diane Coles</t>
  </si>
  <si>
    <t>250248</t>
  </si>
  <si>
    <t>Rutherford County Schools</t>
  </si>
  <si>
    <t>Doug Bodary</t>
  </si>
  <si>
    <t>hard to staff, school/subject area</t>
  </si>
  <si>
    <t>7404544</t>
  </si>
  <si>
    <t>794-Bartlett City Schools</t>
  </si>
  <si>
    <t>Teresa K. Winter, Chief Financial Officer</t>
  </si>
  <si>
    <t>5000000</t>
  </si>
  <si>
    <t>1937000</t>
  </si>
  <si>
    <t>Lenoir City</t>
  </si>
  <si>
    <t>Jeanie Mowery</t>
  </si>
  <si>
    <t>191990</t>
  </si>
  <si>
    <t>ETOWAH CITY SCHOOLS</t>
  </si>
  <si>
    <t>WHITNEY MORGAN</t>
  </si>
  <si>
    <t>WE USED LOCAL FUNDS FOR BONUS/DIFF PAY-WE DID NOT RECEIVE ENOUGH OF AN INCREASE TO USE THE FUNDS IN OTHER AREAS</t>
  </si>
  <si>
    <t>50000</t>
  </si>
  <si>
    <t>Loudon County Schools</t>
  </si>
  <si>
    <t>Chad Presley</t>
  </si>
  <si>
    <t>497901</t>
  </si>
  <si>
    <t xml:space="preserve">Newport City </t>
  </si>
  <si>
    <t>Sheila Pack</t>
  </si>
  <si>
    <t>63000</t>
  </si>
  <si>
    <t>Maryville City Schools</t>
  </si>
  <si>
    <t>Mike Winstead</t>
  </si>
  <si>
    <t>NA</t>
  </si>
  <si>
    <t>1200000</t>
  </si>
  <si>
    <t>Gibson County Special School District</t>
  </si>
  <si>
    <t>Terry Cunningham</t>
  </si>
  <si>
    <t>83000</t>
  </si>
  <si>
    <t>Grundy County</t>
  </si>
  <si>
    <t>Amanda Borne, Finance and Budget Manager</t>
  </si>
  <si>
    <t>51260</t>
  </si>
  <si>
    <t>Milan Special School District</t>
  </si>
  <si>
    <t>Leanne Green</t>
  </si>
  <si>
    <t>Hard to staff, school, subjects and/or grades</t>
  </si>
  <si>
    <t>Oak Ridge Schools</t>
  </si>
  <si>
    <t>Pat Smith</t>
  </si>
  <si>
    <t>1240018</t>
  </si>
  <si>
    <t>Lexington City</t>
  </si>
  <si>
    <t>Cindy Olive</t>
  </si>
  <si>
    <t>Manchester City Schools</t>
  </si>
  <si>
    <t>Joey Vaughn</t>
  </si>
  <si>
    <t>Bradley County</t>
  </si>
  <si>
    <t>Susan Willcutt</t>
  </si>
  <si>
    <t>1104169</t>
  </si>
  <si>
    <t>Bedford County</t>
  </si>
  <si>
    <t>Robert Daniel</t>
  </si>
  <si>
    <t>2.5</t>
  </si>
  <si>
    <t>merit pay</t>
  </si>
  <si>
    <t>224786</t>
  </si>
  <si>
    <t>Unicoi County</t>
  </si>
  <si>
    <t>Diana Cousins</t>
  </si>
  <si>
    <t>179131</t>
  </si>
  <si>
    <t>Stewart County</t>
  </si>
  <si>
    <t>Chris Guynn</t>
  </si>
  <si>
    <t>40000</t>
  </si>
  <si>
    <t>Wilson County Schools 0950</t>
  </si>
  <si>
    <t>Mickey Hall</t>
  </si>
  <si>
    <t>850000</t>
  </si>
  <si>
    <t>Henderson County Board of Education</t>
  </si>
  <si>
    <t>Lee Wilkinson</t>
  </si>
  <si>
    <t>Not out of the "new" money, but BOE does provided differentiated pay.</t>
  </si>
  <si>
    <t>Franklin Special School Disrict</t>
  </si>
  <si>
    <t>David Esslinger</t>
  </si>
  <si>
    <t>50</t>
  </si>
  <si>
    <t>none</t>
  </si>
  <si>
    <t>1433500</t>
  </si>
  <si>
    <t>Dyersburg City Schools</t>
  </si>
  <si>
    <t>Kim Worley</t>
  </si>
  <si>
    <t>201565</t>
  </si>
  <si>
    <t>CHESTER COUNTY</t>
  </si>
  <si>
    <t>STACY KEEN</t>
  </si>
  <si>
    <t>147100</t>
  </si>
  <si>
    <t>Blount County</t>
  </si>
  <si>
    <t>Troy Logan</t>
  </si>
  <si>
    <t>1216820</t>
  </si>
  <si>
    <t>HOLLOW ROCK BRUCETON SSD</t>
  </si>
  <si>
    <t>KAREN BROOKS</t>
  </si>
  <si>
    <t>165</t>
  </si>
  <si>
    <t>60000</t>
  </si>
  <si>
    <t>Cannon County</t>
  </si>
  <si>
    <t>Douglas Jennings</t>
  </si>
  <si>
    <t>Decatur County</t>
  </si>
  <si>
    <t>Vonda Brigance</t>
  </si>
  <si>
    <t>82360</t>
  </si>
  <si>
    <t>Huntingdon Special School District</t>
  </si>
  <si>
    <t>Pat Dillahunty</t>
  </si>
  <si>
    <t>Cumberland County</t>
  </si>
  <si>
    <t>Kacee Harris, CFO</t>
  </si>
  <si>
    <t>508000</t>
  </si>
  <si>
    <t>Humboldt City Schools</t>
  </si>
  <si>
    <t>Michelle Lewis</t>
  </si>
  <si>
    <t>LOE merit pay</t>
  </si>
  <si>
    <t>Richard City Special School District</t>
  </si>
  <si>
    <t>Jennifer Olton</t>
  </si>
  <si>
    <t>Sullivan County</t>
  </si>
  <si>
    <t>Ingrid Deloach</t>
  </si>
  <si>
    <t>Paris Special School District</t>
  </si>
  <si>
    <t>Pam Brazzell</t>
  </si>
  <si>
    <t>Extra duties for extra pay</t>
  </si>
  <si>
    <t>Crockett County School District</t>
  </si>
  <si>
    <t>Phillip Pratt</t>
  </si>
  <si>
    <t>Aspiring Leader, Mentor Teachers</t>
  </si>
  <si>
    <t>46030</t>
  </si>
  <si>
    <t>DeKalb County</t>
  </si>
  <si>
    <t>Patrick M. Cripps</t>
  </si>
  <si>
    <t>For Academic Coaches in each building</t>
  </si>
  <si>
    <t>Hardeman County</t>
  </si>
  <si>
    <t>Lisa Higgs</t>
  </si>
  <si>
    <t>87420</t>
  </si>
  <si>
    <t>Tipton County Schools</t>
  </si>
  <si>
    <t>Margaret Murdock</t>
  </si>
  <si>
    <t>500000</t>
  </si>
  <si>
    <t>Knox County Schools</t>
  </si>
  <si>
    <t>Chris Simons</t>
  </si>
  <si>
    <t>9200000</t>
  </si>
  <si>
    <t>Roane County</t>
  </si>
  <si>
    <t>Eric Harbin, Business Manager</t>
  </si>
  <si>
    <t>No new funds added to diff pay</t>
  </si>
  <si>
    <t>Clinton City Schools</t>
  </si>
  <si>
    <t>Scott Rhea</t>
  </si>
  <si>
    <t>na</t>
  </si>
  <si>
    <t>88977</t>
  </si>
  <si>
    <t>Humphreys</t>
  </si>
  <si>
    <t>Robert Martin</t>
  </si>
  <si>
    <t>45000</t>
  </si>
  <si>
    <t>Kingsport City</t>
  </si>
  <si>
    <t>David Frye</t>
  </si>
  <si>
    <t>385000</t>
  </si>
  <si>
    <t>Greeneville City</t>
  </si>
  <si>
    <t>Ellen Lipe</t>
  </si>
  <si>
    <t>Cleveland City</t>
  </si>
  <si>
    <t>Cindy Geren</t>
  </si>
  <si>
    <t>624000</t>
  </si>
  <si>
    <t>72000</t>
  </si>
  <si>
    <t xml:space="preserve">Fayette County Public Schools </t>
  </si>
  <si>
    <t xml:space="preserve">Diane Hicks Watkins </t>
  </si>
  <si>
    <t>Elizaabethton City Schools</t>
  </si>
  <si>
    <t>Beth Wilson</t>
  </si>
  <si>
    <t>Perry County</t>
  </si>
  <si>
    <t>Eric Lomax</t>
  </si>
  <si>
    <t>Obion County</t>
  </si>
  <si>
    <t>Linda Carney</t>
  </si>
  <si>
    <t>Jackson-Madison County School System</t>
  </si>
  <si>
    <t>Holly Kellar, Director of Fiscal Services</t>
  </si>
  <si>
    <t>180000</t>
  </si>
  <si>
    <t>Sequatchie  County</t>
  </si>
  <si>
    <t>SHERRY jOHNSON</t>
  </si>
  <si>
    <t>Fayetteville City Schools</t>
  </si>
  <si>
    <t>JoAnn Scott</t>
  </si>
  <si>
    <t>42000</t>
  </si>
  <si>
    <t>Alamo City School District</t>
  </si>
  <si>
    <t>Joy Cooke</t>
  </si>
  <si>
    <t>12000</t>
  </si>
  <si>
    <t>Houston County</t>
  </si>
  <si>
    <t>Kris McAskill</t>
  </si>
  <si>
    <t>Arlington Community Schools</t>
  </si>
  <si>
    <t>Amy McDaniel</t>
  </si>
  <si>
    <t>Monroe County</t>
  </si>
  <si>
    <t>Gail Sensibaugh</t>
  </si>
  <si>
    <t>Sumner</t>
  </si>
  <si>
    <t>Amanda Brown</t>
  </si>
  <si>
    <t>4100000</t>
  </si>
  <si>
    <t>Wayne County</t>
  </si>
  <si>
    <t>Marlon Davis</t>
  </si>
  <si>
    <t>Dyer County Schools</t>
  </si>
  <si>
    <t>Wendy Smith</t>
  </si>
  <si>
    <t>Merit Pay</t>
  </si>
  <si>
    <t>Dickson</t>
  </si>
  <si>
    <t>Danny Weeks</t>
  </si>
  <si>
    <t>Millington Municipal School District</t>
  </si>
  <si>
    <t>Kyle Wright, CFO</t>
  </si>
  <si>
    <t>Overton County</t>
  </si>
  <si>
    <t>Heather Melton</t>
  </si>
  <si>
    <t>1575000</t>
  </si>
  <si>
    <t>Hickman County</t>
  </si>
  <si>
    <t>Michael Elkins</t>
  </si>
  <si>
    <t>300000</t>
  </si>
  <si>
    <t>Athens City Schools</t>
  </si>
  <si>
    <t>Traci Bryant</t>
  </si>
  <si>
    <t>102000</t>
  </si>
  <si>
    <t>MEIGS COUNTY</t>
  </si>
  <si>
    <t>DOT RUNYAN</t>
  </si>
  <si>
    <t>25000</t>
  </si>
  <si>
    <t>Lauderdale County Schools</t>
  </si>
  <si>
    <t>Shawn Kimble, Director of Schools</t>
  </si>
  <si>
    <t>Additional roles</t>
  </si>
  <si>
    <t>Rhea County</t>
  </si>
  <si>
    <t>Amy Fox</t>
  </si>
  <si>
    <t>271200</t>
  </si>
  <si>
    <t>Marion County</t>
  </si>
  <si>
    <t>Carol Newton</t>
  </si>
  <si>
    <t>Instructional Roles and Responsibilities</t>
  </si>
  <si>
    <t>Henry County</t>
  </si>
  <si>
    <t>LonNita McDonald</t>
  </si>
  <si>
    <t xml:space="preserve">Subject area for Lead teachers/School Improvement Committee </t>
  </si>
  <si>
    <t>113150</t>
  </si>
  <si>
    <t>107542</t>
  </si>
  <si>
    <t>Oneida Special School District</t>
  </si>
  <si>
    <t>Allison Mays</t>
  </si>
  <si>
    <t>Hard to staff positions</t>
  </si>
  <si>
    <t>Putnam County Schools</t>
  </si>
  <si>
    <t>Mark McReynolds</t>
  </si>
  <si>
    <t>Hard to Staff</t>
  </si>
  <si>
    <t>10000</t>
  </si>
  <si>
    <t>Lebanon Special School District</t>
  </si>
  <si>
    <t>Kim Tramel</t>
  </si>
  <si>
    <t>Hard to staff, mentor/coaching, team leads, professional learning communities, etc.</t>
  </si>
  <si>
    <t>395989</t>
  </si>
  <si>
    <t>Johnson County Board of Education</t>
  </si>
  <si>
    <t>Tina Lipford</t>
  </si>
  <si>
    <t>84835</t>
  </si>
  <si>
    <t>Macon County</t>
  </si>
  <si>
    <t>Tony Boles</t>
  </si>
  <si>
    <t>hard to staff positions</t>
  </si>
  <si>
    <t>391000</t>
  </si>
  <si>
    <t>Giles County</t>
  </si>
  <si>
    <t>Beth Moore-Sumners</t>
  </si>
  <si>
    <t>Vickie Beard</t>
  </si>
  <si>
    <t>SWEETWATER CITY SCHOOLS</t>
  </si>
  <si>
    <t>JANET COLLINS</t>
  </si>
  <si>
    <t>Sevier County School System</t>
  </si>
  <si>
    <t>Whit Helton</t>
  </si>
  <si>
    <t>676204</t>
  </si>
  <si>
    <t>Germantown</t>
  </si>
  <si>
    <t>Kevin Jones</t>
  </si>
  <si>
    <t>Instructional leadership/mentor roles</t>
  </si>
  <si>
    <t>523075</t>
  </si>
  <si>
    <t>Clarksville Montgomery County School System</t>
  </si>
  <si>
    <t>Marcia Demorest</t>
  </si>
  <si>
    <t>3543397</t>
  </si>
  <si>
    <t>Collierville Schools</t>
  </si>
  <si>
    <t>Anita Hays</t>
  </si>
  <si>
    <t>Teacher Leaders, Curriculum Facilitators, and Extended Contract Stipends.</t>
  </si>
  <si>
    <t>630907</t>
  </si>
  <si>
    <t>Bells City School</t>
  </si>
  <si>
    <t>Miranda Bonds</t>
  </si>
  <si>
    <t>170000</t>
  </si>
  <si>
    <t>Washington County Department of Education</t>
  </si>
  <si>
    <t>W. Brad Hale</t>
  </si>
  <si>
    <t>Instructional Support Roles</t>
  </si>
  <si>
    <t>400000</t>
  </si>
  <si>
    <t>Hamblen County</t>
  </si>
  <si>
    <t>Traci Antrican</t>
  </si>
  <si>
    <t>For 2019-2020, our district implemented hard to staff compensation and compensation for additional roles and responsibilities.</t>
  </si>
  <si>
    <t>239284</t>
  </si>
  <si>
    <t>Claiborne County</t>
  </si>
  <si>
    <t>Angelia Tucker</t>
  </si>
  <si>
    <t>375000</t>
  </si>
  <si>
    <t>Grainger County Schools</t>
  </si>
  <si>
    <t>James Atkins</t>
  </si>
  <si>
    <t>Lincoln County Schools</t>
  </si>
  <si>
    <t>Bill Heath</t>
  </si>
  <si>
    <t>160000</t>
  </si>
  <si>
    <t>White County School System</t>
  </si>
  <si>
    <t>Linda Alley</t>
  </si>
  <si>
    <t>43000</t>
  </si>
  <si>
    <t>McMinn County Schools</t>
  </si>
  <si>
    <t>Georgie Irick, Payroll Clerk</t>
  </si>
  <si>
    <t>407640</t>
  </si>
  <si>
    <t>Jefferson County</t>
  </si>
  <si>
    <t>Shane Johnston</t>
  </si>
  <si>
    <t>245000</t>
  </si>
  <si>
    <t>Union County</t>
  </si>
  <si>
    <t>James Carter</t>
  </si>
  <si>
    <t>ANDERSON COUNTY</t>
  </si>
  <si>
    <t>JULIE MINTON</t>
  </si>
  <si>
    <t>800000</t>
  </si>
  <si>
    <t>Campbell County</t>
  </si>
  <si>
    <t>Richard Terry</t>
  </si>
  <si>
    <t>Not Applicable</t>
  </si>
  <si>
    <t>259000</t>
  </si>
  <si>
    <t>Eric Lonax</t>
  </si>
  <si>
    <t>Merit</t>
  </si>
  <si>
    <t>367000</t>
  </si>
  <si>
    <t>119000</t>
  </si>
  <si>
    <t>Georgie Irick</t>
  </si>
  <si>
    <t>111640</t>
  </si>
  <si>
    <t>20218</t>
  </si>
  <si>
    <t>SEQUATCHIE COUNTY</t>
  </si>
  <si>
    <t>SHERRY JOHNSON</t>
  </si>
  <si>
    <t>GAVE EVERY EMPLOYEE ONE STEP $250.00</t>
  </si>
  <si>
    <t>Moore County</t>
  </si>
  <si>
    <t>Chad Moorehead</t>
  </si>
  <si>
    <t>14000</t>
  </si>
  <si>
    <t>Hancock County</t>
  </si>
  <si>
    <t>Brenda Dalton</t>
  </si>
  <si>
    <t>35000</t>
  </si>
  <si>
    <t>Cocke County</t>
  </si>
  <si>
    <t>Debra Turner/Carol Watts/Manney Moore</t>
  </si>
  <si>
    <t>No new instructional salary funds were used for differentiated pay</t>
  </si>
  <si>
    <t>62345</t>
  </si>
  <si>
    <t>Johnson City Schools</t>
  </si>
  <si>
    <t>Leia Valley</t>
  </si>
  <si>
    <t>48000</t>
  </si>
  <si>
    <t>Wilson County Schools</t>
  </si>
  <si>
    <t>Donna Wright</t>
  </si>
  <si>
    <t>McNairy County</t>
  </si>
  <si>
    <t>Brian Jackson</t>
  </si>
  <si>
    <t>hard to staff--subject areas</t>
  </si>
  <si>
    <t>6603600</t>
  </si>
  <si>
    <t>Scott</t>
  </si>
  <si>
    <t>Amanda Stevens</t>
  </si>
  <si>
    <t>performance based</t>
  </si>
  <si>
    <t>Karen Brooks</t>
  </si>
  <si>
    <t xml:space="preserve">Shelby County Schools </t>
  </si>
  <si>
    <t xml:space="preserve">Finance </t>
  </si>
  <si>
    <t>3% Raise was given to teacher and teacher types, TEM Bonus, hard to staff, etc in FY 2020</t>
  </si>
  <si>
    <t>11000000</t>
  </si>
  <si>
    <t>Hamilton County</t>
  </si>
  <si>
    <t>Mary Ellen Heuton</t>
  </si>
  <si>
    <t>11357000</t>
  </si>
  <si>
    <t>Warren county</t>
  </si>
  <si>
    <t>Mary Jennifer Dunlap</t>
  </si>
  <si>
    <t>In discussion but hasn’t been done</t>
  </si>
  <si>
    <t>Maury County Board of Education</t>
  </si>
  <si>
    <t>Douglas D. Lukonen, Finance Director</t>
  </si>
  <si>
    <t>736000</t>
  </si>
  <si>
    <t>Van Buren County</t>
  </si>
  <si>
    <t>Hard to staff</t>
  </si>
  <si>
    <t>Trenton Special School District</t>
  </si>
  <si>
    <t>Shannon Parra</t>
  </si>
  <si>
    <t>30666</t>
  </si>
  <si>
    <t>Marshall County Schools</t>
  </si>
  <si>
    <t>Brian Runion</t>
  </si>
  <si>
    <t>195295</t>
  </si>
  <si>
    <t>36364</t>
  </si>
  <si>
    <t>Lawrence County</t>
  </si>
  <si>
    <t>Jessica Eledge</t>
  </si>
  <si>
    <t>Smith County</t>
  </si>
  <si>
    <t>Norma Mitchell</t>
  </si>
  <si>
    <t>LOE</t>
  </si>
  <si>
    <t>Polk County</t>
  </si>
  <si>
    <t>Treva Hyatt</t>
  </si>
  <si>
    <t>Hard to staff Math positions in the High Schools</t>
  </si>
  <si>
    <t># 821 - Bristol Tennessee City Schools</t>
  </si>
  <si>
    <t>Rebecca Adams</t>
  </si>
  <si>
    <t xml:space="preserve">subject area </t>
  </si>
  <si>
    <t>3026</t>
  </si>
  <si>
    <t>HARD TO STAFF</t>
  </si>
  <si>
    <t>Fentress County Board of Education</t>
  </si>
  <si>
    <t>Dwinn Terry</t>
  </si>
  <si>
    <t xml:space="preserve">McMinn </t>
  </si>
  <si>
    <t>Lee Parkison</t>
  </si>
  <si>
    <t>Dayton CIty School</t>
  </si>
  <si>
    <t>Vicki Massengill</t>
  </si>
  <si>
    <t>Differentiated pay  is given in merit pay to Level 4 ($150) and Level 5 ($300)</t>
  </si>
  <si>
    <t>McKenzie Special School District</t>
  </si>
  <si>
    <t>Stan George</t>
  </si>
  <si>
    <t>Step Increases</t>
  </si>
  <si>
    <t>Schedule Increases</t>
  </si>
  <si>
    <t>Bonus Payments</t>
  </si>
  <si>
    <t>Differentiated Pay</t>
  </si>
  <si>
    <t>Covering Additional Positions</t>
  </si>
  <si>
    <t>Adding Additional Positions</t>
  </si>
  <si>
    <t>Count of Strategies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</si>
</sst>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:ss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quotePrefix="1" applyNumberFormat="1"/>
    <xf numFmtId="0" fontId="0" fillId="0" borderId="0" xfId="0" applyNumberFormat="1"/>
  </cellXfs>
  <cellStyles count="1">
    <cellStyle name="Normal" xfId="0" builtinId="0"/>
  </cellStyles>
  <dxfs count="2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\ h:mm:ss"/>
    </dxf>
    <dxf>
      <numFmt numFmtId="164" formatCode="m/d/yy\ h:mm:ss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Z141" totalsRowShown="0">
  <autoFilter ref="A1:Z141" xr:uid="{00000000-0009-0000-0100-000001000000}"/>
  <tableColumns count="26">
    <tableColumn id="1" xr3:uid="{00000000-0010-0000-0000-000001000000}" name="ID" dataDxfId="25"/>
    <tableColumn id="2" xr3:uid="{00000000-0010-0000-0000-000002000000}" name="Start time" dataDxfId="24"/>
    <tableColumn id="3" xr3:uid="{00000000-0010-0000-0000-000003000000}" name="Completion time" dataDxfId="23"/>
    <tableColumn id="4" xr3:uid="{00000000-0010-0000-0000-000004000000}" name="Email" dataDxfId="22"/>
    <tableColumn id="5" xr3:uid="{00000000-0010-0000-0000-000005000000}" name="Name" dataDxfId="21"/>
    <tableColumn id="8" xr3:uid="{00000000-0010-0000-0000-000008000000}" name="Which school district is this for?" dataDxfId="20"/>
    <tableColumn id="11" xr3:uid="{00000000-0010-0000-0000-00000B000000}" name="Person Completing Survey?" dataDxfId="19"/>
    <tableColumn id="14" xr3:uid="{00000000-0010-0000-0000-00000E000000}" name="Did your district receive new instructional salary funds in FY20?" dataDxfId="18"/>
    <tableColumn id="17" xr3:uid="{00000000-0010-0000-0000-000011000000}" name="Salary Schedule Step Increases (%) - moving employees one or more years of experience on your local schedule" dataDxfId="17"/>
    <tableColumn id="20" xr3:uid="{00000000-0010-0000-0000-000014000000}" name="Increase to Salary Schedule (%) - overall increase to salary schedule amounts (e.g. increase of 1%, increase of $500, etc.)" dataDxfId="16"/>
    <tableColumn id="23" xr3:uid="{00000000-0010-0000-0000-000017000000}" name="Bonus Payments (%)" dataDxfId="15"/>
    <tableColumn id="26" xr3:uid="{00000000-0010-0000-0000-00001A000000}" name="Differentiated Pay (%)" dataDxfId="14"/>
    <tableColumn id="29" xr3:uid="{00000000-0010-0000-0000-00001D000000}" name="For differentiated pay - what type? (Hiring bonus, hard to staff, school / subject area, merit pay, etc.)" dataDxfId="13"/>
    <tableColumn id="32" xr3:uid="{00000000-0010-0000-0000-000020000000}" name="Covering additional existing positions with the new salary funds? (%)" dataDxfId="12"/>
    <tableColumn id="35" xr3:uid="{00000000-0010-0000-0000-000023000000}" name="Adding additional positions? (%)" dataDxfId="11"/>
    <tableColumn id="38" xr3:uid="{00000000-0010-0000-0000-000026000000}" name="Were any local funds used for instructional salary increases in addition to state funds? (For example salary schedule step increases, increase to salary schedule, bonus payments, differentiated pa..." dataDxfId="10"/>
    <tableColumn id="41" xr3:uid="{00000000-0010-0000-0000-000029000000}" name="Please indicate an approximate amount of local funds used to increase instructional salaries." dataDxfId="9"/>
    <tableColumn id="44" xr3:uid="{00000000-0010-0000-0000-00002C000000}" name="If your district's weighted average salary was above the state weighted average salary for FY20, were any of the new instructional salary funds used for benefits?" dataDxfId="8"/>
    <tableColumn id="47" xr3:uid="{00000000-0010-0000-0000-00002F000000}" name="Please indicate the approximate amount of new instructional salary funds used for benefits." dataDxfId="7"/>
    <tableColumn id="6" xr3:uid="{9F916BD0-F628-431E-895D-C17A806546D1}" name="Step Increases" dataDxfId="6">
      <calculatedColumnFormula>IF(Table1[[#This Row],[Salary Schedule Step Increases (%) - moving employees one or more years of experience on your local schedule]]=0, FALSE, TRUE)</calculatedColumnFormula>
    </tableColumn>
    <tableColumn id="7" xr3:uid="{E09610E2-B010-4E61-AEFF-E8B477039B33}" name="Schedule Increases" dataDxfId="5">
      <calculatedColumnFormula>IF(Table1[[#This Row],[Increase to Salary Schedule (%) - overall increase to salary schedule amounts (e.g. increase of 1%, increase of $500, etc.)]]=0, FALSE, TRUE)</calculatedColumnFormula>
    </tableColumn>
    <tableColumn id="9" xr3:uid="{0625461F-4945-4D7E-AB54-628483F0DE6F}" name="Bonus Payments" dataDxfId="4">
      <calculatedColumnFormula>IF(Table1[[#This Row],[Bonus Payments (%)]]=0, FALSE, TRUE)</calculatedColumnFormula>
    </tableColumn>
    <tableColumn id="10" xr3:uid="{387D4411-F727-499D-98D8-496D4A2DE2F0}" name="Differentiated Pay" dataDxfId="3">
      <calculatedColumnFormula>IF(Table1[[#This Row],[Differentiated Pay (%)]]=0, FALSE, TRUE)</calculatedColumnFormula>
    </tableColumn>
    <tableColumn id="12" xr3:uid="{B526D3E1-10A8-40B4-9733-D36A1A83023A}" name="Covering Additional Positions" dataDxfId="2">
      <calculatedColumnFormula>IF(Table1[[#This Row],[Covering additional existing positions with the new salary funds? (%)]]=0, FALSE, TRUE)</calculatedColumnFormula>
    </tableColumn>
    <tableColumn id="13" xr3:uid="{9BA4E6B6-8F16-4BE8-9B68-A92CA88D7B30}" name="Adding Additional Positions" dataDxfId="1">
      <calculatedColumnFormula>IF(Table1[[#This Row],[Adding additional positions? (%)]]=0, FALSE, TRUE)</calculatedColumnFormula>
    </tableColumn>
    <tableColumn id="15" xr3:uid="{CF801BE9-44EE-4131-B440-7A0FEABDB382}" name="Count of Strategies" dataDxfId="0">
      <calculatedColumnFormula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1"/>
  <sheetViews>
    <sheetView tabSelected="1" workbookViewId="0">
      <selection activeCell="G19" sqref="G19"/>
    </sheetView>
  </sheetViews>
  <sheetFormatPr defaultRowHeight="15" x14ac:dyDescent="0.25"/>
  <cols>
    <col min="1" max="19" width="20" bestFit="1" customWidth="1"/>
  </cols>
  <sheetData>
    <row r="1" spans="1:26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t="s">
        <v>417</v>
      </c>
      <c r="U1" t="s">
        <v>418</v>
      </c>
      <c r="V1" t="s">
        <v>419</v>
      </c>
      <c r="W1" t="s">
        <v>420</v>
      </c>
      <c r="X1" t="s">
        <v>421</v>
      </c>
      <c r="Y1" t="s">
        <v>422</v>
      </c>
      <c r="Z1" t="s">
        <v>423</v>
      </c>
    </row>
    <row r="2" spans="1:26" x14ac:dyDescent="0.25">
      <c r="A2">
        <v>6</v>
      </c>
      <c r="B2" s="1">
        <v>44180.618819444397</v>
      </c>
      <c r="C2" s="1">
        <v>44180.624166666697</v>
      </c>
      <c r="D2" s="3" t="s">
        <v>19</v>
      </c>
      <c r="E2" s="3"/>
      <c r="F2" s="3" t="s">
        <v>20</v>
      </c>
      <c r="G2" s="3" t="s">
        <v>21</v>
      </c>
      <c r="H2" s="3" t="s">
        <v>22</v>
      </c>
      <c r="I2" s="2">
        <v>100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3" t="s">
        <v>22</v>
      </c>
      <c r="Q2" s="2" t="s">
        <v>24</v>
      </c>
      <c r="R2" s="3" t="s">
        <v>25</v>
      </c>
      <c r="S2" s="3"/>
      <c r="T2" s="3" t="b">
        <f>IF(Table1[[#This Row],[Salary Schedule Step Increases (%) - moving employees one or more years of experience on your local schedule]]=0, FALSE, TRUE)</f>
        <v>1</v>
      </c>
      <c r="U2" s="3" t="b">
        <f>IF(Table1[[#This Row],[Increase to Salary Schedule (%) - overall increase to salary schedule amounts (e.g. increase of 1%, increase of $500, etc.)]]=0, FALSE, TRUE)</f>
        <v>0</v>
      </c>
      <c r="V2" s="3" t="b">
        <f>IF(Table1[[#This Row],[Bonus Payments (%)]]=0, FALSE, TRUE)</f>
        <v>0</v>
      </c>
      <c r="W2" s="3" t="b">
        <f>IF(Table1[[#This Row],[Differentiated Pay (%)]]=0, FALSE, TRUE)</f>
        <v>0</v>
      </c>
      <c r="X2" s="3" t="b">
        <f>IF(Table1[[#This Row],[Covering additional existing positions with the new salary funds? (%)]]=0, FALSE, TRUE)</f>
        <v>0</v>
      </c>
      <c r="Y2" s="3" t="b">
        <f>IF(Table1[[#This Row],[Adding additional positions? (%)]]=0, FALSE, TRUE)</f>
        <v>0</v>
      </c>
      <c r="Z2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3" spans="1:26" x14ac:dyDescent="0.25">
      <c r="A3">
        <v>7</v>
      </c>
      <c r="B3" s="1">
        <v>44180.619965277801</v>
      </c>
      <c r="C3" s="1">
        <v>44180.624398148102</v>
      </c>
      <c r="D3" s="3" t="s">
        <v>19</v>
      </c>
      <c r="E3" s="3"/>
      <c r="F3" s="3" t="s">
        <v>26</v>
      </c>
      <c r="G3" s="3" t="s">
        <v>27</v>
      </c>
      <c r="H3" s="3" t="s">
        <v>25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 t="s">
        <v>22</v>
      </c>
      <c r="Q3" s="2" t="s">
        <v>28</v>
      </c>
      <c r="R3" s="3" t="s">
        <v>25</v>
      </c>
      <c r="S3" s="3"/>
      <c r="T3" s="3" t="b">
        <f>IF(Table1[[#This Row],[Salary Schedule Step Increases (%) - moving employees one or more years of experience on your local schedule]]=0, FALSE, TRUE)</f>
        <v>0</v>
      </c>
      <c r="U3" s="3" t="b">
        <f>IF(Table1[[#This Row],[Increase to Salary Schedule (%) - overall increase to salary schedule amounts (e.g. increase of 1%, increase of $500, etc.)]]=0, FALSE, TRUE)</f>
        <v>0</v>
      </c>
      <c r="V3" s="3" t="b">
        <f>IF(Table1[[#This Row],[Bonus Payments (%)]]=0, FALSE, TRUE)</f>
        <v>0</v>
      </c>
      <c r="W3" s="3" t="b">
        <f>IF(Table1[[#This Row],[Differentiated Pay (%)]]=0, FALSE, TRUE)</f>
        <v>0</v>
      </c>
      <c r="X3" s="3" t="b">
        <f>IF(Table1[[#This Row],[Covering additional existing positions with the new salary funds? (%)]]=0, FALSE, TRUE)</f>
        <v>0</v>
      </c>
      <c r="Y3" s="3" t="b">
        <f>IF(Table1[[#This Row],[Adding additional positions? (%)]]=0, FALSE, TRUE)</f>
        <v>0</v>
      </c>
      <c r="Z3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4" spans="1:26" x14ac:dyDescent="0.25">
      <c r="A4">
        <v>8</v>
      </c>
      <c r="B4" s="1">
        <v>44180.620451388902</v>
      </c>
      <c r="C4" s="1">
        <v>44180.626458333303</v>
      </c>
      <c r="D4" s="3" t="s">
        <v>19</v>
      </c>
      <c r="E4" s="3"/>
      <c r="F4" s="3" t="s">
        <v>29</v>
      </c>
      <c r="G4" s="3" t="s">
        <v>30</v>
      </c>
      <c r="H4" s="3" t="s">
        <v>22</v>
      </c>
      <c r="I4" s="2">
        <v>75</v>
      </c>
      <c r="J4" s="2">
        <v>1</v>
      </c>
      <c r="K4" s="2">
        <v>10</v>
      </c>
      <c r="L4" s="2">
        <v>10</v>
      </c>
      <c r="M4" s="3" t="s">
        <v>32</v>
      </c>
      <c r="N4" s="2">
        <v>5</v>
      </c>
      <c r="O4" s="2">
        <v>0</v>
      </c>
      <c r="P4" s="3" t="s">
        <v>22</v>
      </c>
      <c r="Q4" s="2" t="s">
        <v>33</v>
      </c>
      <c r="R4" s="3" t="s">
        <v>25</v>
      </c>
      <c r="S4" s="3"/>
      <c r="T4" s="3" t="b">
        <f>IF(Table1[[#This Row],[Salary Schedule Step Increases (%) - moving employees one or more years of experience on your local schedule]]=0, FALSE, TRUE)</f>
        <v>1</v>
      </c>
      <c r="U4" s="3" t="b">
        <f>IF(Table1[[#This Row],[Increase to Salary Schedule (%) - overall increase to salary schedule amounts (e.g. increase of 1%, increase of $500, etc.)]]=0, FALSE, TRUE)</f>
        <v>1</v>
      </c>
      <c r="V4" s="3" t="b">
        <f>IF(Table1[[#This Row],[Bonus Payments (%)]]=0, FALSE, TRUE)</f>
        <v>1</v>
      </c>
      <c r="W4" s="3" t="b">
        <f>IF(Table1[[#This Row],[Differentiated Pay (%)]]=0, FALSE, TRUE)</f>
        <v>1</v>
      </c>
      <c r="X4" s="3" t="b">
        <f>IF(Table1[[#This Row],[Covering additional existing positions with the new salary funds? (%)]]=0, FALSE, TRUE)</f>
        <v>1</v>
      </c>
      <c r="Y4" s="3" t="b">
        <f>IF(Table1[[#This Row],[Adding additional positions? (%)]]=0, FALSE, TRUE)</f>
        <v>0</v>
      </c>
      <c r="Z4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5</v>
      </c>
    </row>
    <row r="5" spans="1:26" x14ac:dyDescent="0.25">
      <c r="A5">
        <v>9</v>
      </c>
      <c r="B5" s="1">
        <v>44180.623263888898</v>
      </c>
      <c r="C5" s="1">
        <v>44180.626701388901</v>
      </c>
      <c r="D5" s="3" t="s">
        <v>19</v>
      </c>
      <c r="E5" s="3"/>
      <c r="F5" s="3" t="s">
        <v>34</v>
      </c>
      <c r="G5" s="3" t="s">
        <v>35</v>
      </c>
      <c r="H5" s="3" t="s">
        <v>25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 t="s">
        <v>22</v>
      </c>
      <c r="Q5" s="2" t="s">
        <v>36</v>
      </c>
      <c r="R5" s="3" t="s">
        <v>22</v>
      </c>
      <c r="S5" s="2" t="s">
        <v>37</v>
      </c>
      <c r="T5" s="3" t="b">
        <f>IF(Table1[[#This Row],[Salary Schedule Step Increases (%) - moving employees one or more years of experience on your local schedule]]=0, FALSE, TRUE)</f>
        <v>0</v>
      </c>
      <c r="U5" s="3" t="b">
        <f>IF(Table1[[#This Row],[Increase to Salary Schedule (%) - overall increase to salary schedule amounts (e.g. increase of 1%, increase of $500, etc.)]]=0, FALSE, TRUE)</f>
        <v>0</v>
      </c>
      <c r="V5" s="3" t="b">
        <f>IF(Table1[[#This Row],[Bonus Payments (%)]]=0, FALSE, TRUE)</f>
        <v>0</v>
      </c>
      <c r="W5" s="3" t="b">
        <f>IF(Table1[[#This Row],[Differentiated Pay (%)]]=0, FALSE, TRUE)</f>
        <v>0</v>
      </c>
      <c r="X5" s="3" t="b">
        <f>IF(Table1[[#This Row],[Covering additional existing positions with the new salary funds? (%)]]=0, FALSE, TRUE)</f>
        <v>0</v>
      </c>
      <c r="Y5" s="3" t="b">
        <f>IF(Table1[[#This Row],[Adding additional positions? (%)]]=0, FALSE, TRUE)</f>
        <v>0</v>
      </c>
      <c r="Z5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6" spans="1:26" x14ac:dyDescent="0.25">
      <c r="A6">
        <v>10</v>
      </c>
      <c r="B6" s="1">
        <v>44180.619039351797</v>
      </c>
      <c r="C6" s="1">
        <v>44180.629085648099</v>
      </c>
      <c r="D6" s="3" t="s">
        <v>19</v>
      </c>
      <c r="E6" s="3"/>
      <c r="F6" s="3" t="s">
        <v>38</v>
      </c>
      <c r="G6" s="3" t="s">
        <v>39</v>
      </c>
      <c r="H6" s="3" t="s">
        <v>22</v>
      </c>
      <c r="I6" s="2">
        <v>0</v>
      </c>
      <c r="J6" s="2">
        <v>2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3" t="s">
        <v>22</v>
      </c>
      <c r="Q6" s="2" t="s">
        <v>41</v>
      </c>
      <c r="R6" s="3" t="s">
        <v>25</v>
      </c>
      <c r="S6" s="3"/>
      <c r="T6" s="3" t="b">
        <f>IF(Table1[[#This Row],[Salary Schedule Step Increases (%) - moving employees one or more years of experience on your local schedule]]=0, FALSE, TRUE)</f>
        <v>0</v>
      </c>
      <c r="U6" s="3" t="b">
        <f>IF(Table1[[#This Row],[Increase to Salary Schedule (%) - overall increase to salary schedule amounts (e.g. increase of 1%, increase of $500, etc.)]]=0, FALSE, TRUE)</f>
        <v>1</v>
      </c>
      <c r="V6" s="3" t="b">
        <f>IF(Table1[[#This Row],[Bonus Payments (%)]]=0, FALSE, TRUE)</f>
        <v>0</v>
      </c>
      <c r="W6" s="3" t="b">
        <f>IF(Table1[[#This Row],[Differentiated Pay (%)]]=0, FALSE, TRUE)</f>
        <v>0</v>
      </c>
      <c r="X6" s="3" t="b">
        <f>IF(Table1[[#This Row],[Covering additional existing positions with the new salary funds? (%)]]=0, FALSE, TRUE)</f>
        <v>0</v>
      </c>
      <c r="Y6" s="3" t="b">
        <f>IF(Table1[[#This Row],[Adding additional positions? (%)]]=0, FALSE, TRUE)</f>
        <v>0</v>
      </c>
      <c r="Z6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7" spans="1:26" x14ac:dyDescent="0.25">
      <c r="A7">
        <v>11</v>
      </c>
      <c r="B7" s="1">
        <v>44180.620543981502</v>
      </c>
      <c r="C7" s="1">
        <v>44180.6315972222</v>
      </c>
      <c r="D7" s="3" t="s">
        <v>19</v>
      </c>
      <c r="E7" s="3"/>
      <c r="F7" s="3" t="s">
        <v>42</v>
      </c>
      <c r="G7" s="3" t="s">
        <v>43</v>
      </c>
      <c r="H7" s="3" t="s">
        <v>22</v>
      </c>
      <c r="I7" s="2">
        <v>0</v>
      </c>
      <c r="J7" s="2">
        <v>100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3" t="s">
        <v>22</v>
      </c>
      <c r="Q7" s="2" t="s">
        <v>36</v>
      </c>
      <c r="R7" s="3" t="s">
        <v>25</v>
      </c>
      <c r="S7" s="3"/>
      <c r="T7" s="3" t="b">
        <f>IF(Table1[[#This Row],[Salary Schedule Step Increases (%) - moving employees one or more years of experience on your local schedule]]=0, FALSE, TRUE)</f>
        <v>0</v>
      </c>
      <c r="U7" s="3" t="b">
        <f>IF(Table1[[#This Row],[Increase to Salary Schedule (%) - overall increase to salary schedule amounts (e.g. increase of 1%, increase of $500, etc.)]]=0, FALSE, TRUE)</f>
        <v>1</v>
      </c>
      <c r="V7" s="3" t="b">
        <f>IF(Table1[[#This Row],[Bonus Payments (%)]]=0, FALSE, TRUE)</f>
        <v>0</v>
      </c>
      <c r="W7" s="3" t="b">
        <f>IF(Table1[[#This Row],[Differentiated Pay (%)]]=0, FALSE, TRUE)</f>
        <v>0</v>
      </c>
      <c r="X7" s="3" t="b">
        <f>IF(Table1[[#This Row],[Covering additional existing positions with the new salary funds? (%)]]=0, FALSE, TRUE)</f>
        <v>0</v>
      </c>
      <c r="Y7" s="3" t="b">
        <f>IF(Table1[[#This Row],[Adding additional positions? (%)]]=0, FALSE, TRUE)</f>
        <v>0</v>
      </c>
      <c r="Z7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8" spans="1:26" x14ac:dyDescent="0.25">
      <c r="A8">
        <v>12</v>
      </c>
      <c r="B8" s="1">
        <v>44180.6244560185</v>
      </c>
      <c r="C8" s="1">
        <v>44180.631666666697</v>
      </c>
      <c r="D8" s="3" t="s">
        <v>19</v>
      </c>
      <c r="E8" s="3"/>
      <c r="F8" s="3" t="s">
        <v>44</v>
      </c>
      <c r="G8" s="3" t="s">
        <v>45</v>
      </c>
      <c r="H8" s="3" t="s">
        <v>22</v>
      </c>
      <c r="I8" s="2">
        <v>100</v>
      </c>
      <c r="J8" s="2">
        <v>0</v>
      </c>
      <c r="K8" s="2">
        <v>0</v>
      </c>
      <c r="L8" s="2">
        <v>0</v>
      </c>
      <c r="M8" s="3" t="s">
        <v>46</v>
      </c>
      <c r="N8" s="2">
        <v>0</v>
      </c>
      <c r="O8" s="2">
        <v>0</v>
      </c>
      <c r="P8" s="3" t="s">
        <v>22</v>
      </c>
      <c r="Q8" s="2" t="s">
        <v>36</v>
      </c>
      <c r="R8" s="3" t="s">
        <v>25</v>
      </c>
      <c r="S8" s="3"/>
      <c r="T8" s="3" t="b">
        <f>IF(Table1[[#This Row],[Salary Schedule Step Increases (%) - moving employees one or more years of experience on your local schedule]]=0, FALSE, TRUE)</f>
        <v>1</v>
      </c>
      <c r="U8" s="3" t="b">
        <f>IF(Table1[[#This Row],[Increase to Salary Schedule (%) - overall increase to salary schedule amounts (e.g. increase of 1%, increase of $500, etc.)]]=0, FALSE, TRUE)</f>
        <v>0</v>
      </c>
      <c r="V8" s="3" t="b">
        <f>IF(Table1[[#This Row],[Bonus Payments (%)]]=0, FALSE, TRUE)</f>
        <v>0</v>
      </c>
      <c r="W8" s="3" t="b">
        <f>IF(Table1[[#This Row],[Differentiated Pay (%)]]=0, FALSE, TRUE)</f>
        <v>0</v>
      </c>
      <c r="X8" s="3" t="b">
        <f>IF(Table1[[#This Row],[Covering additional existing positions with the new salary funds? (%)]]=0, FALSE, TRUE)</f>
        <v>0</v>
      </c>
      <c r="Y8" s="3" t="b">
        <f>IF(Table1[[#This Row],[Adding additional positions? (%)]]=0, FALSE, TRUE)</f>
        <v>0</v>
      </c>
      <c r="Z8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9" spans="1:26" x14ac:dyDescent="0.25">
      <c r="A9">
        <v>13</v>
      </c>
      <c r="B9" s="1">
        <v>44180.624664351897</v>
      </c>
      <c r="C9" s="1">
        <v>44180.635486111103</v>
      </c>
      <c r="D9" s="3" t="s">
        <v>19</v>
      </c>
      <c r="E9" s="3"/>
      <c r="F9" s="3" t="s">
        <v>47</v>
      </c>
      <c r="G9" s="3" t="s">
        <v>48</v>
      </c>
      <c r="H9" s="3" t="s">
        <v>22</v>
      </c>
      <c r="I9" s="2">
        <v>0</v>
      </c>
      <c r="J9" s="2">
        <v>100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3" t="s">
        <v>22</v>
      </c>
      <c r="Q9" s="2" t="s">
        <v>49</v>
      </c>
      <c r="R9" s="3" t="s">
        <v>25</v>
      </c>
      <c r="S9" s="3"/>
      <c r="T9" s="3" t="b">
        <f>IF(Table1[[#This Row],[Salary Schedule Step Increases (%) - moving employees one or more years of experience on your local schedule]]=0, FALSE, TRUE)</f>
        <v>0</v>
      </c>
      <c r="U9" s="3" t="b">
        <f>IF(Table1[[#This Row],[Increase to Salary Schedule (%) - overall increase to salary schedule amounts (e.g. increase of 1%, increase of $500, etc.)]]=0, FALSE, TRUE)</f>
        <v>1</v>
      </c>
      <c r="V9" s="3" t="b">
        <f>IF(Table1[[#This Row],[Bonus Payments (%)]]=0, FALSE, TRUE)</f>
        <v>0</v>
      </c>
      <c r="W9" s="3" t="b">
        <f>IF(Table1[[#This Row],[Differentiated Pay (%)]]=0, FALSE, TRUE)</f>
        <v>0</v>
      </c>
      <c r="X9" s="3" t="b">
        <f>IF(Table1[[#This Row],[Covering additional existing positions with the new salary funds? (%)]]=0, FALSE, TRUE)</f>
        <v>0</v>
      </c>
      <c r="Y9" s="3" t="b">
        <f>IF(Table1[[#This Row],[Adding additional positions? (%)]]=0, FALSE, TRUE)</f>
        <v>0</v>
      </c>
      <c r="Z9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10" spans="1:26" x14ac:dyDescent="0.25">
      <c r="A10">
        <v>14</v>
      </c>
      <c r="B10" s="1">
        <v>44180.625289351803</v>
      </c>
      <c r="C10" s="1">
        <v>44180.636863425898</v>
      </c>
      <c r="D10" s="3" t="s">
        <v>19</v>
      </c>
      <c r="E10" s="3"/>
      <c r="F10" s="3" t="s">
        <v>50</v>
      </c>
      <c r="G10" s="3" t="s">
        <v>51</v>
      </c>
      <c r="H10" s="3" t="s">
        <v>22</v>
      </c>
      <c r="I10" s="2">
        <v>3</v>
      </c>
      <c r="J10" s="2">
        <v>3</v>
      </c>
      <c r="K10" s="2">
        <v>0</v>
      </c>
      <c r="L10" s="2">
        <v>0</v>
      </c>
      <c r="M10" s="3" t="s">
        <v>52</v>
      </c>
      <c r="N10" s="2">
        <v>0</v>
      </c>
      <c r="O10" s="2">
        <v>0</v>
      </c>
      <c r="P10" s="3" t="s">
        <v>22</v>
      </c>
      <c r="Q10" s="2" t="s">
        <v>53</v>
      </c>
      <c r="R10" s="3" t="s">
        <v>25</v>
      </c>
      <c r="S10" s="3"/>
      <c r="T10" s="3" t="b">
        <f>IF(Table1[[#This Row],[Salary Schedule Step Increases (%) - moving employees one or more years of experience on your local schedule]]=0, FALSE, TRUE)</f>
        <v>1</v>
      </c>
      <c r="U10" s="3" t="b">
        <f>IF(Table1[[#This Row],[Increase to Salary Schedule (%) - overall increase to salary schedule amounts (e.g. increase of 1%, increase of $500, etc.)]]=0, FALSE, TRUE)</f>
        <v>1</v>
      </c>
      <c r="V10" s="3" t="b">
        <f>IF(Table1[[#This Row],[Bonus Payments (%)]]=0, FALSE, TRUE)</f>
        <v>0</v>
      </c>
      <c r="W10" s="3" t="b">
        <f>IF(Table1[[#This Row],[Differentiated Pay (%)]]=0, FALSE, TRUE)</f>
        <v>0</v>
      </c>
      <c r="X10" s="3" t="b">
        <f>IF(Table1[[#This Row],[Covering additional existing positions with the new salary funds? (%)]]=0, FALSE, TRUE)</f>
        <v>0</v>
      </c>
      <c r="Y10" s="3" t="b">
        <f>IF(Table1[[#This Row],[Adding additional positions? (%)]]=0, FALSE, TRUE)</f>
        <v>0</v>
      </c>
      <c r="Z10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11" spans="1:26" x14ac:dyDescent="0.25">
      <c r="A11">
        <v>15</v>
      </c>
      <c r="B11" s="1">
        <v>44180.640497685199</v>
      </c>
      <c r="C11" s="1">
        <v>44180.644155092603</v>
      </c>
      <c r="D11" s="3" t="s">
        <v>19</v>
      </c>
      <c r="E11" s="3"/>
      <c r="F11" s="3" t="s">
        <v>54</v>
      </c>
      <c r="G11" s="3" t="s">
        <v>55</v>
      </c>
      <c r="H11" s="3" t="s">
        <v>25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 t="s">
        <v>22</v>
      </c>
      <c r="Q11" s="2" t="s">
        <v>56</v>
      </c>
      <c r="R11" s="3" t="s">
        <v>25</v>
      </c>
      <c r="S11" s="3"/>
      <c r="T11" s="3" t="b">
        <f>IF(Table1[[#This Row],[Salary Schedule Step Increases (%) - moving employees one or more years of experience on your local schedule]]=0, FALSE, TRUE)</f>
        <v>0</v>
      </c>
      <c r="U11" s="3" t="b">
        <f>IF(Table1[[#This Row],[Increase to Salary Schedule (%) - overall increase to salary schedule amounts (e.g. increase of 1%, increase of $500, etc.)]]=0, FALSE, TRUE)</f>
        <v>0</v>
      </c>
      <c r="V11" s="3" t="b">
        <f>IF(Table1[[#This Row],[Bonus Payments (%)]]=0, FALSE, TRUE)</f>
        <v>0</v>
      </c>
      <c r="W11" s="3" t="b">
        <f>IF(Table1[[#This Row],[Differentiated Pay (%)]]=0, FALSE, TRUE)</f>
        <v>0</v>
      </c>
      <c r="X11" s="3" t="b">
        <f>IF(Table1[[#This Row],[Covering additional existing positions with the new salary funds? (%)]]=0, FALSE, TRUE)</f>
        <v>0</v>
      </c>
      <c r="Y11" s="3" t="b">
        <f>IF(Table1[[#This Row],[Adding additional positions? (%)]]=0, FALSE, TRUE)</f>
        <v>0</v>
      </c>
      <c r="Z11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12" spans="1:26" x14ac:dyDescent="0.25">
      <c r="A12">
        <v>16</v>
      </c>
      <c r="B12" s="1">
        <v>44180.642141203702</v>
      </c>
      <c r="C12" s="1">
        <v>44180.644618055601</v>
      </c>
      <c r="D12" s="3" t="s">
        <v>19</v>
      </c>
      <c r="E12" s="3"/>
      <c r="F12" s="3" t="s">
        <v>57</v>
      </c>
      <c r="G12" s="3" t="s">
        <v>58</v>
      </c>
      <c r="H12" s="3" t="s">
        <v>25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 t="s">
        <v>22</v>
      </c>
      <c r="Q12" s="2" t="s">
        <v>59</v>
      </c>
      <c r="R12" s="3" t="s">
        <v>25</v>
      </c>
      <c r="S12" s="3"/>
      <c r="T12" s="3" t="b">
        <f>IF(Table1[[#This Row],[Salary Schedule Step Increases (%) - moving employees one or more years of experience on your local schedule]]=0, FALSE, TRUE)</f>
        <v>0</v>
      </c>
      <c r="U12" s="3" t="b">
        <f>IF(Table1[[#This Row],[Increase to Salary Schedule (%) - overall increase to salary schedule amounts (e.g. increase of 1%, increase of $500, etc.)]]=0, FALSE, TRUE)</f>
        <v>0</v>
      </c>
      <c r="V12" s="3" t="b">
        <f>IF(Table1[[#This Row],[Bonus Payments (%)]]=0, FALSE, TRUE)</f>
        <v>0</v>
      </c>
      <c r="W12" s="3" t="b">
        <f>IF(Table1[[#This Row],[Differentiated Pay (%)]]=0, FALSE, TRUE)</f>
        <v>0</v>
      </c>
      <c r="X12" s="3" t="b">
        <f>IF(Table1[[#This Row],[Covering additional existing positions with the new salary funds? (%)]]=0, FALSE, TRUE)</f>
        <v>0</v>
      </c>
      <c r="Y12" s="3" t="b">
        <f>IF(Table1[[#This Row],[Adding additional positions? (%)]]=0, FALSE, TRUE)</f>
        <v>0</v>
      </c>
      <c r="Z12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13" spans="1:26" x14ac:dyDescent="0.25">
      <c r="A13">
        <v>17</v>
      </c>
      <c r="B13" s="1">
        <v>44180.623506944401</v>
      </c>
      <c r="C13" s="1">
        <v>44180.6453356481</v>
      </c>
      <c r="D13" s="3" t="s">
        <v>19</v>
      </c>
      <c r="E13" s="3"/>
      <c r="F13" s="3" t="s">
        <v>60</v>
      </c>
      <c r="G13" s="3" t="s">
        <v>61</v>
      </c>
      <c r="H13" s="3" t="s">
        <v>22</v>
      </c>
      <c r="I13" s="2">
        <v>100</v>
      </c>
      <c r="J13" s="2">
        <v>3</v>
      </c>
      <c r="K13" s="2">
        <v>0</v>
      </c>
      <c r="L13" s="2">
        <v>0</v>
      </c>
      <c r="M13" s="3" t="s">
        <v>52</v>
      </c>
      <c r="N13" s="2">
        <v>0</v>
      </c>
      <c r="O13" s="2">
        <v>0</v>
      </c>
      <c r="P13" s="3" t="s">
        <v>22</v>
      </c>
      <c r="Q13" s="2" t="s">
        <v>62</v>
      </c>
      <c r="R13" s="3" t="s">
        <v>25</v>
      </c>
      <c r="S13" s="3"/>
      <c r="T13" s="3" t="b">
        <f>IF(Table1[[#This Row],[Salary Schedule Step Increases (%) - moving employees one or more years of experience on your local schedule]]=0, FALSE, TRUE)</f>
        <v>1</v>
      </c>
      <c r="U13" s="3" t="b">
        <f>IF(Table1[[#This Row],[Increase to Salary Schedule (%) - overall increase to salary schedule amounts (e.g. increase of 1%, increase of $500, etc.)]]=0, FALSE, TRUE)</f>
        <v>1</v>
      </c>
      <c r="V13" s="3" t="b">
        <f>IF(Table1[[#This Row],[Bonus Payments (%)]]=0, FALSE, TRUE)</f>
        <v>0</v>
      </c>
      <c r="W13" s="3" t="b">
        <f>IF(Table1[[#This Row],[Differentiated Pay (%)]]=0, FALSE, TRUE)</f>
        <v>0</v>
      </c>
      <c r="X13" s="3" t="b">
        <f>IF(Table1[[#This Row],[Covering additional existing positions with the new salary funds? (%)]]=0, FALSE, TRUE)</f>
        <v>0</v>
      </c>
      <c r="Y13" s="3" t="b">
        <f>IF(Table1[[#This Row],[Adding additional positions? (%)]]=0, FALSE, TRUE)</f>
        <v>0</v>
      </c>
      <c r="Z13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14" spans="1:26" x14ac:dyDescent="0.25">
      <c r="A14">
        <v>18</v>
      </c>
      <c r="B14" s="1">
        <v>44180.635914351798</v>
      </c>
      <c r="C14" s="1">
        <v>44180.645509259302</v>
      </c>
      <c r="D14" s="3" t="s">
        <v>19</v>
      </c>
      <c r="E14" s="3"/>
      <c r="F14" s="3" t="s">
        <v>63</v>
      </c>
      <c r="G14" s="3" t="s">
        <v>64</v>
      </c>
      <c r="H14" s="3" t="s">
        <v>22</v>
      </c>
      <c r="I14" s="2">
        <v>0</v>
      </c>
      <c r="J14" s="2">
        <v>100</v>
      </c>
      <c r="K14" s="2">
        <v>0</v>
      </c>
      <c r="L14" s="2">
        <v>0</v>
      </c>
      <c r="M14" s="3" t="s">
        <v>46</v>
      </c>
      <c r="N14" s="2">
        <v>0</v>
      </c>
      <c r="O14" s="2">
        <v>0</v>
      </c>
      <c r="P14" s="3" t="s">
        <v>22</v>
      </c>
      <c r="Q14" s="2" t="s">
        <v>65</v>
      </c>
      <c r="R14" s="3" t="s">
        <v>25</v>
      </c>
      <c r="S14" s="3"/>
      <c r="T14" s="3" t="b">
        <f>IF(Table1[[#This Row],[Salary Schedule Step Increases (%) - moving employees one or more years of experience on your local schedule]]=0, FALSE, TRUE)</f>
        <v>0</v>
      </c>
      <c r="U14" s="3" t="b">
        <f>IF(Table1[[#This Row],[Increase to Salary Schedule (%) - overall increase to salary schedule amounts (e.g. increase of 1%, increase of $500, etc.)]]=0, FALSE, TRUE)</f>
        <v>1</v>
      </c>
      <c r="V14" s="3" t="b">
        <f>IF(Table1[[#This Row],[Bonus Payments (%)]]=0, FALSE, TRUE)</f>
        <v>0</v>
      </c>
      <c r="W14" s="3" t="b">
        <f>IF(Table1[[#This Row],[Differentiated Pay (%)]]=0, FALSE, TRUE)</f>
        <v>0</v>
      </c>
      <c r="X14" s="3" t="b">
        <f>IF(Table1[[#This Row],[Covering additional existing positions with the new salary funds? (%)]]=0, FALSE, TRUE)</f>
        <v>0</v>
      </c>
      <c r="Y14" s="3" t="b">
        <f>IF(Table1[[#This Row],[Adding additional positions? (%)]]=0, FALSE, TRUE)</f>
        <v>0</v>
      </c>
      <c r="Z14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15" spans="1:26" x14ac:dyDescent="0.25">
      <c r="A15">
        <v>20</v>
      </c>
      <c r="B15" s="1">
        <v>44180.667083333297</v>
      </c>
      <c r="C15" s="1">
        <v>44180.672465277799</v>
      </c>
      <c r="D15" s="3" t="s">
        <v>19</v>
      </c>
      <c r="E15" s="3"/>
      <c r="F15" s="3" t="s">
        <v>66</v>
      </c>
      <c r="G15" s="3" t="s">
        <v>67</v>
      </c>
      <c r="H15" s="3" t="s">
        <v>25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 t="s">
        <v>22</v>
      </c>
      <c r="Q15" s="2" t="s">
        <v>68</v>
      </c>
      <c r="R15" s="3" t="s">
        <v>25</v>
      </c>
      <c r="S15" s="3"/>
      <c r="T15" s="3" t="b">
        <f>IF(Table1[[#This Row],[Salary Schedule Step Increases (%) - moving employees one or more years of experience on your local schedule]]=0, FALSE, TRUE)</f>
        <v>0</v>
      </c>
      <c r="U15" s="3" t="b">
        <f>IF(Table1[[#This Row],[Increase to Salary Schedule (%) - overall increase to salary schedule amounts (e.g. increase of 1%, increase of $500, etc.)]]=0, FALSE, TRUE)</f>
        <v>0</v>
      </c>
      <c r="V15" s="3" t="b">
        <f>IF(Table1[[#This Row],[Bonus Payments (%)]]=0, FALSE, TRUE)</f>
        <v>0</v>
      </c>
      <c r="W15" s="3" t="b">
        <f>IF(Table1[[#This Row],[Differentiated Pay (%)]]=0, FALSE, TRUE)</f>
        <v>0</v>
      </c>
      <c r="X15" s="3" t="b">
        <f>IF(Table1[[#This Row],[Covering additional existing positions with the new salary funds? (%)]]=0, FALSE, TRUE)</f>
        <v>0</v>
      </c>
      <c r="Y15" s="3" t="b">
        <f>IF(Table1[[#This Row],[Adding additional positions? (%)]]=0, FALSE, TRUE)</f>
        <v>0</v>
      </c>
      <c r="Z15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16" spans="1:26" x14ac:dyDescent="0.25">
      <c r="A16">
        <v>21</v>
      </c>
      <c r="B16" s="1">
        <v>44180.656435185199</v>
      </c>
      <c r="C16" s="1">
        <v>44180.694305555597</v>
      </c>
      <c r="D16" s="3" t="s">
        <v>19</v>
      </c>
      <c r="E16" s="3"/>
      <c r="F16" s="3" t="s">
        <v>69</v>
      </c>
      <c r="G16" s="3" t="s">
        <v>70</v>
      </c>
      <c r="H16" s="3" t="s">
        <v>22</v>
      </c>
      <c r="I16" s="2">
        <v>0</v>
      </c>
      <c r="J16" s="2">
        <v>100</v>
      </c>
      <c r="K16" s="2">
        <v>0</v>
      </c>
      <c r="L16" s="2">
        <v>0</v>
      </c>
      <c r="M16" s="3" t="s">
        <v>71</v>
      </c>
      <c r="N16" s="2">
        <v>0</v>
      </c>
      <c r="O16" s="2">
        <v>0</v>
      </c>
      <c r="P16" s="3" t="s">
        <v>22</v>
      </c>
      <c r="Q16" s="2" t="s">
        <v>72</v>
      </c>
      <c r="R16" s="3" t="s">
        <v>25</v>
      </c>
      <c r="S16" s="3"/>
      <c r="T16" s="3" t="b">
        <f>IF(Table1[[#This Row],[Salary Schedule Step Increases (%) - moving employees one or more years of experience on your local schedule]]=0, FALSE, TRUE)</f>
        <v>0</v>
      </c>
      <c r="U16" s="3" t="b">
        <f>IF(Table1[[#This Row],[Increase to Salary Schedule (%) - overall increase to salary schedule amounts (e.g. increase of 1%, increase of $500, etc.)]]=0, FALSE, TRUE)</f>
        <v>1</v>
      </c>
      <c r="V16" s="3" t="b">
        <f>IF(Table1[[#This Row],[Bonus Payments (%)]]=0, FALSE, TRUE)</f>
        <v>0</v>
      </c>
      <c r="W16" s="3" t="b">
        <f>IF(Table1[[#This Row],[Differentiated Pay (%)]]=0, FALSE, TRUE)</f>
        <v>0</v>
      </c>
      <c r="X16" s="3" t="b">
        <f>IF(Table1[[#This Row],[Covering additional existing positions with the new salary funds? (%)]]=0, FALSE, TRUE)</f>
        <v>0</v>
      </c>
      <c r="Y16" s="3" t="b">
        <f>IF(Table1[[#This Row],[Adding additional positions? (%)]]=0, FALSE, TRUE)</f>
        <v>0</v>
      </c>
      <c r="Z16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17" spans="1:26" x14ac:dyDescent="0.25">
      <c r="A17">
        <v>22</v>
      </c>
      <c r="B17" s="1">
        <v>44180.705439814803</v>
      </c>
      <c r="C17" s="1">
        <v>44180.715775463003</v>
      </c>
      <c r="D17" s="3" t="s">
        <v>19</v>
      </c>
      <c r="E17" s="3"/>
      <c r="F17" s="3" t="s">
        <v>73</v>
      </c>
      <c r="G17" s="3" t="s">
        <v>74</v>
      </c>
      <c r="H17" s="3" t="s">
        <v>22</v>
      </c>
      <c r="I17" s="2">
        <v>100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3" t="s">
        <v>22</v>
      </c>
      <c r="Q17" s="2" t="s">
        <v>75</v>
      </c>
      <c r="R17" s="3" t="s">
        <v>22</v>
      </c>
      <c r="S17" s="2" t="s">
        <v>76</v>
      </c>
      <c r="T17" s="3" t="b">
        <f>IF(Table1[[#This Row],[Salary Schedule Step Increases (%) - moving employees one or more years of experience on your local schedule]]=0, FALSE, TRUE)</f>
        <v>1</v>
      </c>
      <c r="U17" s="3" t="b">
        <f>IF(Table1[[#This Row],[Increase to Salary Schedule (%) - overall increase to salary schedule amounts (e.g. increase of 1%, increase of $500, etc.)]]=0, FALSE, TRUE)</f>
        <v>0</v>
      </c>
      <c r="V17" s="3" t="b">
        <f>IF(Table1[[#This Row],[Bonus Payments (%)]]=0, FALSE, TRUE)</f>
        <v>0</v>
      </c>
      <c r="W17" s="3" t="b">
        <f>IF(Table1[[#This Row],[Differentiated Pay (%)]]=0, FALSE, TRUE)</f>
        <v>0</v>
      </c>
      <c r="X17" s="3" t="b">
        <f>IF(Table1[[#This Row],[Covering additional existing positions with the new salary funds? (%)]]=0, FALSE, TRUE)</f>
        <v>0</v>
      </c>
      <c r="Y17" s="3" t="b">
        <f>IF(Table1[[#This Row],[Adding additional positions? (%)]]=0, FALSE, TRUE)</f>
        <v>0</v>
      </c>
      <c r="Z17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18" spans="1:26" x14ac:dyDescent="0.25">
      <c r="A18">
        <v>23</v>
      </c>
      <c r="B18" s="1">
        <v>44180.817002314798</v>
      </c>
      <c r="C18" s="1">
        <v>44180.862928240698</v>
      </c>
      <c r="D18" s="3" t="s">
        <v>19</v>
      </c>
      <c r="E18" s="3"/>
      <c r="F18" s="3" t="s">
        <v>77</v>
      </c>
      <c r="G18" s="3" t="s">
        <v>78</v>
      </c>
      <c r="H18" s="3" t="s">
        <v>22</v>
      </c>
      <c r="I18" s="2">
        <v>0</v>
      </c>
      <c r="J18" s="2">
        <v>100</v>
      </c>
      <c r="K18" s="2">
        <v>0</v>
      </c>
      <c r="L18" s="2">
        <v>0</v>
      </c>
      <c r="M18" s="3" t="s">
        <v>52</v>
      </c>
      <c r="N18" s="2">
        <v>0</v>
      </c>
      <c r="O18" s="2">
        <v>0</v>
      </c>
      <c r="P18" s="3" t="s">
        <v>22</v>
      </c>
      <c r="Q18" s="2" t="s">
        <v>79</v>
      </c>
      <c r="R18" s="3" t="s">
        <v>25</v>
      </c>
      <c r="S18" s="3"/>
      <c r="T18" s="3" t="b">
        <f>IF(Table1[[#This Row],[Salary Schedule Step Increases (%) - moving employees one or more years of experience on your local schedule]]=0, FALSE, TRUE)</f>
        <v>0</v>
      </c>
      <c r="U18" s="3" t="b">
        <f>IF(Table1[[#This Row],[Increase to Salary Schedule (%) - overall increase to salary schedule amounts (e.g. increase of 1%, increase of $500, etc.)]]=0, FALSE, TRUE)</f>
        <v>1</v>
      </c>
      <c r="V18" s="3" t="b">
        <f>IF(Table1[[#This Row],[Bonus Payments (%)]]=0, FALSE, TRUE)</f>
        <v>0</v>
      </c>
      <c r="W18" s="3" t="b">
        <f>IF(Table1[[#This Row],[Differentiated Pay (%)]]=0, FALSE, TRUE)</f>
        <v>0</v>
      </c>
      <c r="X18" s="3" t="b">
        <f>IF(Table1[[#This Row],[Covering additional existing positions with the new salary funds? (%)]]=0, FALSE, TRUE)</f>
        <v>0</v>
      </c>
      <c r="Y18" s="3" t="b">
        <f>IF(Table1[[#This Row],[Adding additional positions? (%)]]=0, FALSE, TRUE)</f>
        <v>0</v>
      </c>
      <c r="Z18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19" spans="1:26" x14ac:dyDescent="0.25">
      <c r="A19">
        <v>24</v>
      </c>
      <c r="B19" s="1">
        <v>44181.269930555602</v>
      </c>
      <c r="C19" s="1">
        <v>44181.275833333297</v>
      </c>
      <c r="D19" s="3" t="s">
        <v>19</v>
      </c>
      <c r="E19" s="3"/>
      <c r="F19" s="3" t="s">
        <v>80</v>
      </c>
      <c r="G19" s="3" t="s">
        <v>81</v>
      </c>
      <c r="H19" s="3" t="s">
        <v>22</v>
      </c>
      <c r="I19" s="2">
        <v>100</v>
      </c>
      <c r="J19" s="2">
        <v>2</v>
      </c>
      <c r="K19" s="2">
        <v>0</v>
      </c>
      <c r="L19" s="2">
        <v>0</v>
      </c>
      <c r="M19" s="3" t="s">
        <v>82</v>
      </c>
      <c r="N19" s="2">
        <v>0</v>
      </c>
      <c r="O19" s="2">
        <v>0</v>
      </c>
      <c r="P19" s="3" t="s">
        <v>22</v>
      </c>
      <c r="Q19" s="2" t="s">
        <v>83</v>
      </c>
      <c r="R19" s="3" t="s">
        <v>25</v>
      </c>
      <c r="S19" s="3"/>
      <c r="T19" s="3" t="b">
        <f>IF(Table1[[#This Row],[Salary Schedule Step Increases (%) - moving employees one or more years of experience on your local schedule]]=0, FALSE, TRUE)</f>
        <v>1</v>
      </c>
      <c r="U19" s="3" t="b">
        <f>IF(Table1[[#This Row],[Increase to Salary Schedule (%) - overall increase to salary schedule amounts (e.g. increase of 1%, increase of $500, etc.)]]=0, FALSE, TRUE)</f>
        <v>1</v>
      </c>
      <c r="V19" s="3" t="b">
        <f>IF(Table1[[#This Row],[Bonus Payments (%)]]=0, FALSE, TRUE)</f>
        <v>0</v>
      </c>
      <c r="W19" s="3" t="b">
        <f>IF(Table1[[#This Row],[Differentiated Pay (%)]]=0, FALSE, TRUE)</f>
        <v>0</v>
      </c>
      <c r="X19" s="3" t="b">
        <f>IF(Table1[[#This Row],[Covering additional existing positions with the new salary funds? (%)]]=0, FALSE, TRUE)</f>
        <v>0</v>
      </c>
      <c r="Y19" s="3" t="b">
        <f>IF(Table1[[#This Row],[Adding additional positions? (%)]]=0, FALSE, TRUE)</f>
        <v>0</v>
      </c>
      <c r="Z19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20" spans="1:26" x14ac:dyDescent="0.25">
      <c r="A20">
        <v>25</v>
      </c>
      <c r="B20" s="1">
        <v>44181.329884259299</v>
      </c>
      <c r="C20" s="1">
        <v>44181.334930555597</v>
      </c>
      <c r="D20" s="3" t="s">
        <v>19</v>
      </c>
      <c r="E20" s="3"/>
      <c r="F20" s="3" t="s">
        <v>84</v>
      </c>
      <c r="G20" s="3" t="s">
        <v>85</v>
      </c>
      <c r="H20" s="3" t="s">
        <v>25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 t="s">
        <v>22</v>
      </c>
      <c r="Q20" s="2" t="s">
        <v>86</v>
      </c>
      <c r="R20" s="3" t="s">
        <v>25</v>
      </c>
      <c r="S20" s="3"/>
      <c r="T20" s="3" t="b">
        <f>IF(Table1[[#This Row],[Salary Schedule Step Increases (%) - moving employees one or more years of experience on your local schedule]]=0, FALSE, TRUE)</f>
        <v>0</v>
      </c>
      <c r="U20" s="3" t="b">
        <f>IF(Table1[[#This Row],[Increase to Salary Schedule (%) - overall increase to salary schedule amounts (e.g. increase of 1%, increase of $500, etc.)]]=0, FALSE, TRUE)</f>
        <v>0</v>
      </c>
      <c r="V20" s="3" t="b">
        <f>IF(Table1[[#This Row],[Bonus Payments (%)]]=0, FALSE, TRUE)</f>
        <v>0</v>
      </c>
      <c r="W20" s="3" t="b">
        <f>IF(Table1[[#This Row],[Differentiated Pay (%)]]=0, FALSE, TRUE)</f>
        <v>0</v>
      </c>
      <c r="X20" s="3" t="b">
        <f>IF(Table1[[#This Row],[Covering additional existing positions with the new salary funds? (%)]]=0, FALSE, TRUE)</f>
        <v>0</v>
      </c>
      <c r="Y20" s="3" t="b">
        <f>IF(Table1[[#This Row],[Adding additional positions? (%)]]=0, FALSE, TRUE)</f>
        <v>0</v>
      </c>
      <c r="Z20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21" spans="1:26" x14ac:dyDescent="0.25">
      <c r="A21">
        <v>26</v>
      </c>
      <c r="B21" s="1">
        <v>44181.331504629597</v>
      </c>
      <c r="C21" s="1">
        <v>44181.340231481503</v>
      </c>
      <c r="D21" s="3" t="s">
        <v>19</v>
      </c>
      <c r="E21" s="3"/>
      <c r="F21" s="3" t="s">
        <v>87</v>
      </c>
      <c r="G21" s="3" t="s">
        <v>88</v>
      </c>
      <c r="H21" s="3" t="s">
        <v>25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 t="s">
        <v>22</v>
      </c>
      <c r="Q21" s="2" t="s">
        <v>89</v>
      </c>
      <c r="R21" s="3" t="s">
        <v>25</v>
      </c>
      <c r="S21" s="3"/>
      <c r="T21" s="3" t="b">
        <f>IF(Table1[[#This Row],[Salary Schedule Step Increases (%) - moving employees one or more years of experience on your local schedule]]=0, FALSE, TRUE)</f>
        <v>0</v>
      </c>
      <c r="U21" s="3" t="b">
        <f>IF(Table1[[#This Row],[Increase to Salary Schedule (%) - overall increase to salary schedule amounts (e.g. increase of 1%, increase of $500, etc.)]]=0, FALSE, TRUE)</f>
        <v>0</v>
      </c>
      <c r="V21" s="3" t="b">
        <f>IF(Table1[[#This Row],[Bonus Payments (%)]]=0, FALSE, TRUE)</f>
        <v>0</v>
      </c>
      <c r="W21" s="3" t="b">
        <f>IF(Table1[[#This Row],[Differentiated Pay (%)]]=0, FALSE, TRUE)</f>
        <v>0</v>
      </c>
      <c r="X21" s="3" t="b">
        <f>IF(Table1[[#This Row],[Covering additional existing positions with the new salary funds? (%)]]=0, FALSE, TRUE)</f>
        <v>0</v>
      </c>
      <c r="Y21" s="3" t="b">
        <f>IF(Table1[[#This Row],[Adding additional positions? (%)]]=0, FALSE, TRUE)</f>
        <v>0</v>
      </c>
      <c r="Z21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22" spans="1:26" x14ac:dyDescent="0.25">
      <c r="A22">
        <v>27</v>
      </c>
      <c r="B22" s="1">
        <v>44181.337256944404</v>
      </c>
      <c r="C22" s="1">
        <v>44181.3415046296</v>
      </c>
      <c r="D22" s="3" t="s">
        <v>19</v>
      </c>
      <c r="E22" s="3"/>
      <c r="F22" s="3" t="s">
        <v>90</v>
      </c>
      <c r="G22" s="3" t="s">
        <v>91</v>
      </c>
      <c r="H22" s="3" t="s">
        <v>22</v>
      </c>
      <c r="I22" s="2">
        <v>0</v>
      </c>
      <c r="J22" s="2">
        <v>100</v>
      </c>
      <c r="K22" s="2">
        <v>0</v>
      </c>
      <c r="L22" s="2">
        <v>0</v>
      </c>
      <c r="M22" s="3" t="s">
        <v>92</v>
      </c>
      <c r="N22" s="2">
        <v>0</v>
      </c>
      <c r="O22" s="2">
        <v>0</v>
      </c>
      <c r="P22" s="3" t="s">
        <v>22</v>
      </c>
      <c r="Q22" s="2" t="s">
        <v>93</v>
      </c>
      <c r="R22" s="3" t="s">
        <v>25</v>
      </c>
      <c r="S22" s="3"/>
      <c r="T22" s="3" t="b">
        <f>IF(Table1[[#This Row],[Salary Schedule Step Increases (%) - moving employees one or more years of experience on your local schedule]]=0, FALSE, TRUE)</f>
        <v>0</v>
      </c>
      <c r="U22" s="3" t="b">
        <f>IF(Table1[[#This Row],[Increase to Salary Schedule (%) - overall increase to salary schedule amounts (e.g. increase of 1%, increase of $500, etc.)]]=0, FALSE, TRUE)</f>
        <v>1</v>
      </c>
      <c r="V22" s="3" t="b">
        <f>IF(Table1[[#This Row],[Bonus Payments (%)]]=0, FALSE, TRUE)</f>
        <v>0</v>
      </c>
      <c r="W22" s="3" t="b">
        <f>IF(Table1[[#This Row],[Differentiated Pay (%)]]=0, FALSE, TRUE)</f>
        <v>0</v>
      </c>
      <c r="X22" s="3" t="b">
        <f>IF(Table1[[#This Row],[Covering additional existing positions with the new salary funds? (%)]]=0, FALSE, TRUE)</f>
        <v>0</v>
      </c>
      <c r="Y22" s="3" t="b">
        <f>IF(Table1[[#This Row],[Adding additional positions? (%)]]=0, FALSE, TRUE)</f>
        <v>0</v>
      </c>
      <c r="Z22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23" spans="1:26" x14ac:dyDescent="0.25">
      <c r="A23">
        <v>28</v>
      </c>
      <c r="B23" s="1">
        <v>44181.3204050926</v>
      </c>
      <c r="C23" s="1">
        <v>44181.3457291667</v>
      </c>
      <c r="D23" s="3" t="s">
        <v>19</v>
      </c>
      <c r="E23" s="3"/>
      <c r="F23" s="3" t="s">
        <v>94</v>
      </c>
      <c r="G23" s="3" t="s">
        <v>95</v>
      </c>
      <c r="H23" s="3" t="s">
        <v>22</v>
      </c>
      <c r="I23" s="2">
        <v>0.86</v>
      </c>
      <c r="J23" s="2">
        <v>2</v>
      </c>
      <c r="K23" s="2">
        <v>0.73</v>
      </c>
      <c r="L23" s="2">
        <v>0</v>
      </c>
      <c r="M23" s="3" t="s">
        <v>52</v>
      </c>
      <c r="N23" s="2">
        <v>3.59</v>
      </c>
      <c r="O23" s="2">
        <v>0</v>
      </c>
      <c r="P23" s="3" t="s">
        <v>22</v>
      </c>
      <c r="Q23" s="2" t="s">
        <v>96</v>
      </c>
      <c r="R23" s="3" t="s">
        <v>25</v>
      </c>
      <c r="S23" s="3"/>
      <c r="T23" s="3" t="b">
        <f>IF(Table1[[#This Row],[Salary Schedule Step Increases (%) - moving employees one or more years of experience on your local schedule]]=0, FALSE, TRUE)</f>
        <v>1</v>
      </c>
      <c r="U23" s="3" t="b">
        <f>IF(Table1[[#This Row],[Increase to Salary Schedule (%) - overall increase to salary schedule amounts (e.g. increase of 1%, increase of $500, etc.)]]=0, FALSE, TRUE)</f>
        <v>1</v>
      </c>
      <c r="V23" s="3" t="b">
        <f>IF(Table1[[#This Row],[Bonus Payments (%)]]=0, FALSE, TRUE)</f>
        <v>1</v>
      </c>
      <c r="W23" s="3" t="b">
        <f>IF(Table1[[#This Row],[Differentiated Pay (%)]]=0, FALSE, TRUE)</f>
        <v>0</v>
      </c>
      <c r="X23" s="3" t="b">
        <f>IF(Table1[[#This Row],[Covering additional existing positions with the new salary funds? (%)]]=0, FALSE, TRUE)</f>
        <v>1</v>
      </c>
      <c r="Y23" s="3" t="b">
        <f>IF(Table1[[#This Row],[Adding additional positions? (%)]]=0, FALSE, TRUE)</f>
        <v>0</v>
      </c>
      <c r="Z23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4</v>
      </c>
    </row>
    <row r="24" spans="1:26" x14ac:dyDescent="0.25">
      <c r="A24">
        <v>29</v>
      </c>
      <c r="B24" s="1">
        <v>44181.322754629597</v>
      </c>
      <c r="C24" s="1">
        <v>44181.384305555599</v>
      </c>
      <c r="D24" s="3" t="s">
        <v>19</v>
      </c>
      <c r="E24" s="3"/>
      <c r="F24" s="3" t="s">
        <v>97</v>
      </c>
      <c r="G24" s="3" t="s">
        <v>98</v>
      </c>
      <c r="H24" s="3" t="s">
        <v>22</v>
      </c>
      <c r="I24" s="2">
        <v>0</v>
      </c>
      <c r="J24" s="2">
        <v>100</v>
      </c>
      <c r="K24" s="2">
        <v>0</v>
      </c>
      <c r="L24" s="2">
        <v>0</v>
      </c>
      <c r="M24" s="2">
        <v>0</v>
      </c>
      <c r="N24" s="2">
        <v>100</v>
      </c>
      <c r="O24" s="2">
        <v>0</v>
      </c>
      <c r="P24" s="3" t="s">
        <v>22</v>
      </c>
      <c r="Q24" s="2" t="s">
        <v>99</v>
      </c>
      <c r="R24" s="3" t="s">
        <v>25</v>
      </c>
      <c r="S24" s="3"/>
      <c r="T24" s="3" t="b">
        <f>IF(Table1[[#This Row],[Salary Schedule Step Increases (%) - moving employees one or more years of experience on your local schedule]]=0, FALSE, TRUE)</f>
        <v>0</v>
      </c>
      <c r="U24" s="3" t="b">
        <f>IF(Table1[[#This Row],[Increase to Salary Schedule (%) - overall increase to salary schedule amounts (e.g. increase of 1%, increase of $500, etc.)]]=0, FALSE, TRUE)</f>
        <v>1</v>
      </c>
      <c r="V24" s="3" t="b">
        <f>IF(Table1[[#This Row],[Bonus Payments (%)]]=0, FALSE, TRUE)</f>
        <v>0</v>
      </c>
      <c r="W24" s="3" t="b">
        <f>IF(Table1[[#This Row],[Differentiated Pay (%)]]=0, FALSE, TRUE)</f>
        <v>0</v>
      </c>
      <c r="X24" s="3" t="b">
        <f>IF(Table1[[#This Row],[Covering additional existing positions with the new salary funds? (%)]]=0, FALSE, TRUE)</f>
        <v>1</v>
      </c>
      <c r="Y24" s="3" t="b">
        <f>IF(Table1[[#This Row],[Adding additional positions? (%)]]=0, FALSE, TRUE)</f>
        <v>0</v>
      </c>
      <c r="Z24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25" spans="1:26" x14ac:dyDescent="0.25">
      <c r="A25">
        <v>30</v>
      </c>
      <c r="B25" s="1">
        <v>44181.3376041667</v>
      </c>
      <c r="C25" s="1">
        <v>44181.384953703702</v>
      </c>
      <c r="D25" s="3" t="s">
        <v>19</v>
      </c>
      <c r="E25" s="3"/>
      <c r="F25" s="3" t="s">
        <v>100</v>
      </c>
      <c r="G25" s="3" t="s">
        <v>101</v>
      </c>
      <c r="H25" s="3" t="s">
        <v>22</v>
      </c>
      <c r="I25" s="2">
        <v>1.5</v>
      </c>
      <c r="J25" s="2">
        <v>1.5</v>
      </c>
      <c r="K25" s="2">
        <v>1</v>
      </c>
      <c r="L25" s="2">
        <v>30</v>
      </c>
      <c r="M25" s="3" t="s">
        <v>102</v>
      </c>
      <c r="N25" s="2">
        <v>1</v>
      </c>
      <c r="O25" s="2">
        <v>0</v>
      </c>
      <c r="P25" s="3" t="s">
        <v>25</v>
      </c>
      <c r="Q25" s="3"/>
      <c r="R25" s="3" t="s">
        <v>25</v>
      </c>
      <c r="S25" s="3"/>
      <c r="T25" s="3" t="b">
        <f>IF(Table1[[#This Row],[Salary Schedule Step Increases (%) - moving employees one or more years of experience on your local schedule]]=0, FALSE, TRUE)</f>
        <v>1</v>
      </c>
      <c r="U25" s="3" t="b">
        <f>IF(Table1[[#This Row],[Increase to Salary Schedule (%) - overall increase to salary schedule amounts (e.g. increase of 1%, increase of $500, etc.)]]=0, FALSE, TRUE)</f>
        <v>1</v>
      </c>
      <c r="V25" s="3" t="b">
        <f>IF(Table1[[#This Row],[Bonus Payments (%)]]=0, FALSE, TRUE)</f>
        <v>1</v>
      </c>
      <c r="W25" s="3" t="b">
        <f>IF(Table1[[#This Row],[Differentiated Pay (%)]]=0, FALSE, TRUE)</f>
        <v>1</v>
      </c>
      <c r="X25" s="3" t="b">
        <f>IF(Table1[[#This Row],[Covering additional existing positions with the new salary funds? (%)]]=0, FALSE, TRUE)</f>
        <v>1</v>
      </c>
      <c r="Y25" s="3" t="b">
        <f>IF(Table1[[#This Row],[Adding additional positions? (%)]]=0, FALSE, TRUE)</f>
        <v>0</v>
      </c>
      <c r="Z25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5</v>
      </c>
    </row>
    <row r="26" spans="1:26" x14ac:dyDescent="0.25">
      <c r="A26">
        <v>31</v>
      </c>
      <c r="B26" s="1">
        <v>44181.3960069444</v>
      </c>
      <c r="C26" s="1">
        <v>44181.400671296302</v>
      </c>
      <c r="D26" s="3" t="s">
        <v>19</v>
      </c>
      <c r="E26" s="3"/>
      <c r="F26" s="3" t="s">
        <v>103</v>
      </c>
      <c r="G26" s="3" t="s">
        <v>104</v>
      </c>
      <c r="H26" s="3" t="s">
        <v>22</v>
      </c>
      <c r="I26" s="2">
        <v>100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3" t="s">
        <v>22</v>
      </c>
      <c r="Q26" s="2" t="s">
        <v>105</v>
      </c>
      <c r="R26" s="3" t="s">
        <v>25</v>
      </c>
      <c r="S26" s="3"/>
      <c r="T26" s="3" t="b">
        <f>IF(Table1[[#This Row],[Salary Schedule Step Increases (%) - moving employees one or more years of experience on your local schedule]]=0, FALSE, TRUE)</f>
        <v>1</v>
      </c>
      <c r="U26" s="3" t="b">
        <f>IF(Table1[[#This Row],[Increase to Salary Schedule (%) - overall increase to salary schedule amounts (e.g. increase of 1%, increase of $500, etc.)]]=0, FALSE, TRUE)</f>
        <v>0</v>
      </c>
      <c r="V26" s="3" t="b">
        <f>IF(Table1[[#This Row],[Bonus Payments (%)]]=0, FALSE, TRUE)</f>
        <v>0</v>
      </c>
      <c r="W26" s="3" t="b">
        <f>IF(Table1[[#This Row],[Differentiated Pay (%)]]=0, FALSE, TRUE)</f>
        <v>0</v>
      </c>
      <c r="X26" s="3" t="b">
        <f>IF(Table1[[#This Row],[Covering additional existing positions with the new salary funds? (%)]]=0, FALSE, TRUE)</f>
        <v>0</v>
      </c>
      <c r="Y26" s="3" t="b">
        <f>IF(Table1[[#This Row],[Adding additional positions? (%)]]=0, FALSE, TRUE)</f>
        <v>0</v>
      </c>
      <c r="Z26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27" spans="1:26" x14ac:dyDescent="0.25">
      <c r="A27">
        <v>32</v>
      </c>
      <c r="B27" s="1">
        <v>44181.393206018503</v>
      </c>
      <c r="C27" s="1">
        <v>44181.403923611098</v>
      </c>
      <c r="D27" s="3" t="s">
        <v>19</v>
      </c>
      <c r="E27" s="3"/>
      <c r="F27" s="3" t="s">
        <v>106</v>
      </c>
      <c r="G27" s="3" t="s">
        <v>107</v>
      </c>
      <c r="H27" s="3" t="s">
        <v>22</v>
      </c>
      <c r="I27" s="2">
        <v>38</v>
      </c>
      <c r="J27" s="2">
        <v>0</v>
      </c>
      <c r="K27" s="2">
        <v>62</v>
      </c>
      <c r="L27" s="2">
        <v>0</v>
      </c>
      <c r="M27" s="3" t="s">
        <v>46</v>
      </c>
      <c r="N27" s="2">
        <v>0</v>
      </c>
      <c r="O27" s="2">
        <v>0</v>
      </c>
      <c r="P27" s="3" t="s">
        <v>22</v>
      </c>
      <c r="Q27" s="2" t="s">
        <v>23</v>
      </c>
      <c r="R27" s="3" t="s">
        <v>25</v>
      </c>
      <c r="S27" s="3"/>
      <c r="T27" s="3" t="b">
        <f>IF(Table1[[#This Row],[Salary Schedule Step Increases (%) - moving employees one or more years of experience on your local schedule]]=0, FALSE, TRUE)</f>
        <v>1</v>
      </c>
      <c r="U27" s="3" t="b">
        <f>IF(Table1[[#This Row],[Increase to Salary Schedule (%) - overall increase to salary schedule amounts (e.g. increase of 1%, increase of $500, etc.)]]=0, FALSE, TRUE)</f>
        <v>0</v>
      </c>
      <c r="V27" s="3" t="b">
        <f>IF(Table1[[#This Row],[Bonus Payments (%)]]=0, FALSE, TRUE)</f>
        <v>1</v>
      </c>
      <c r="W27" s="3" t="b">
        <f>IF(Table1[[#This Row],[Differentiated Pay (%)]]=0, FALSE, TRUE)</f>
        <v>0</v>
      </c>
      <c r="X27" s="3" t="b">
        <f>IF(Table1[[#This Row],[Covering additional existing positions with the new salary funds? (%)]]=0, FALSE, TRUE)</f>
        <v>0</v>
      </c>
      <c r="Y27" s="3" t="b">
        <f>IF(Table1[[#This Row],[Adding additional positions? (%)]]=0, FALSE, TRUE)</f>
        <v>0</v>
      </c>
      <c r="Z27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28" spans="1:26" x14ac:dyDescent="0.25">
      <c r="A28">
        <v>33</v>
      </c>
      <c r="B28" s="1">
        <v>44181.398101851897</v>
      </c>
      <c r="C28" s="1">
        <v>44181.404409722199</v>
      </c>
      <c r="D28" s="3" t="s">
        <v>19</v>
      </c>
      <c r="E28" s="3"/>
      <c r="F28" s="3" t="s">
        <v>108</v>
      </c>
      <c r="G28" s="3" t="s">
        <v>109</v>
      </c>
      <c r="H28" s="3" t="s">
        <v>22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3" t="s">
        <v>25</v>
      </c>
      <c r="Q28" s="3"/>
      <c r="R28" s="3" t="s">
        <v>25</v>
      </c>
      <c r="S28" s="3"/>
      <c r="T28" s="3" t="b">
        <f>IF(Table1[[#This Row],[Salary Schedule Step Increases (%) - moving employees one or more years of experience on your local schedule]]=0, FALSE, TRUE)</f>
        <v>0</v>
      </c>
      <c r="U28" s="3" t="b">
        <f>IF(Table1[[#This Row],[Increase to Salary Schedule (%) - overall increase to salary schedule amounts (e.g. increase of 1%, increase of $500, etc.)]]=0, FALSE, TRUE)</f>
        <v>0</v>
      </c>
      <c r="V28" s="3" t="b">
        <f>IF(Table1[[#This Row],[Bonus Payments (%)]]=0, FALSE, TRUE)</f>
        <v>0</v>
      </c>
      <c r="W28" s="3" t="b">
        <f>IF(Table1[[#This Row],[Differentiated Pay (%)]]=0, FALSE, TRUE)</f>
        <v>0</v>
      </c>
      <c r="X28" s="3" t="b">
        <f>IF(Table1[[#This Row],[Covering additional existing positions with the new salary funds? (%)]]=0, FALSE, TRUE)</f>
        <v>0</v>
      </c>
      <c r="Y28" s="3" t="b">
        <f>IF(Table1[[#This Row],[Adding additional positions? (%)]]=0, FALSE, TRUE)</f>
        <v>0</v>
      </c>
      <c r="Z28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29" spans="1:26" x14ac:dyDescent="0.25">
      <c r="A29">
        <v>34</v>
      </c>
      <c r="B29" s="1">
        <v>44181.393449074101</v>
      </c>
      <c r="C29" s="1">
        <v>44181.406770833302</v>
      </c>
      <c r="D29" s="3" t="s">
        <v>19</v>
      </c>
      <c r="E29" s="3"/>
      <c r="F29" s="3" t="s">
        <v>110</v>
      </c>
      <c r="G29" s="3" t="s">
        <v>111</v>
      </c>
      <c r="H29" s="3" t="s">
        <v>22</v>
      </c>
      <c r="I29" s="2">
        <v>90</v>
      </c>
      <c r="J29" s="2">
        <v>10</v>
      </c>
      <c r="K29" s="2">
        <v>0</v>
      </c>
      <c r="L29" s="2">
        <v>0</v>
      </c>
      <c r="M29" s="3" t="s">
        <v>32</v>
      </c>
      <c r="N29" s="2">
        <v>0</v>
      </c>
      <c r="O29" s="2">
        <v>0</v>
      </c>
      <c r="P29" s="3" t="s">
        <v>22</v>
      </c>
      <c r="Q29" s="2" t="s">
        <v>112</v>
      </c>
      <c r="R29" s="3" t="s">
        <v>25</v>
      </c>
      <c r="S29" s="3"/>
      <c r="T29" s="3" t="b">
        <f>IF(Table1[[#This Row],[Salary Schedule Step Increases (%) - moving employees one or more years of experience on your local schedule]]=0, FALSE, TRUE)</f>
        <v>1</v>
      </c>
      <c r="U29" s="3" t="b">
        <f>IF(Table1[[#This Row],[Increase to Salary Schedule (%) - overall increase to salary schedule amounts (e.g. increase of 1%, increase of $500, etc.)]]=0, FALSE, TRUE)</f>
        <v>1</v>
      </c>
      <c r="V29" s="3" t="b">
        <f>IF(Table1[[#This Row],[Bonus Payments (%)]]=0, FALSE, TRUE)</f>
        <v>0</v>
      </c>
      <c r="W29" s="3" t="b">
        <f>IF(Table1[[#This Row],[Differentiated Pay (%)]]=0, FALSE, TRUE)</f>
        <v>0</v>
      </c>
      <c r="X29" s="3" t="b">
        <f>IF(Table1[[#This Row],[Covering additional existing positions with the new salary funds? (%)]]=0, FALSE, TRUE)</f>
        <v>0</v>
      </c>
      <c r="Y29" s="3" t="b">
        <f>IF(Table1[[#This Row],[Adding additional positions? (%)]]=0, FALSE, TRUE)</f>
        <v>0</v>
      </c>
      <c r="Z29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30" spans="1:26" x14ac:dyDescent="0.25">
      <c r="A30">
        <v>35</v>
      </c>
      <c r="B30" s="1">
        <v>44181.375208333302</v>
      </c>
      <c r="C30" s="1">
        <v>44181.410694444399</v>
      </c>
      <c r="D30" s="3" t="s">
        <v>19</v>
      </c>
      <c r="E30" s="3"/>
      <c r="F30" s="3" t="s">
        <v>113</v>
      </c>
      <c r="G30" s="3" t="s">
        <v>114</v>
      </c>
      <c r="H30" s="3" t="s">
        <v>22</v>
      </c>
      <c r="I30" s="2">
        <v>0</v>
      </c>
      <c r="J30" s="2">
        <v>2.5</v>
      </c>
      <c r="K30" s="2">
        <v>0</v>
      </c>
      <c r="L30" s="2">
        <v>0</v>
      </c>
      <c r="M30" s="3" t="s">
        <v>116</v>
      </c>
      <c r="N30" s="2">
        <v>2.5</v>
      </c>
      <c r="O30" s="2">
        <v>2.5</v>
      </c>
      <c r="P30" s="3" t="s">
        <v>22</v>
      </c>
      <c r="Q30" s="2" t="s">
        <v>117</v>
      </c>
      <c r="R30" s="3" t="s">
        <v>22</v>
      </c>
      <c r="S30" s="2" t="s">
        <v>23</v>
      </c>
      <c r="T30" s="3" t="b">
        <f>IF(Table1[[#This Row],[Salary Schedule Step Increases (%) - moving employees one or more years of experience on your local schedule]]=0, FALSE, TRUE)</f>
        <v>0</v>
      </c>
      <c r="U30" s="3" t="b">
        <f>IF(Table1[[#This Row],[Increase to Salary Schedule (%) - overall increase to salary schedule amounts (e.g. increase of 1%, increase of $500, etc.)]]=0, FALSE, TRUE)</f>
        <v>1</v>
      </c>
      <c r="V30" s="3" t="b">
        <f>IF(Table1[[#This Row],[Bonus Payments (%)]]=0, FALSE, TRUE)</f>
        <v>0</v>
      </c>
      <c r="W30" s="3" t="b">
        <f>IF(Table1[[#This Row],[Differentiated Pay (%)]]=0, FALSE, TRUE)</f>
        <v>0</v>
      </c>
      <c r="X30" s="3" t="b">
        <f>IF(Table1[[#This Row],[Covering additional existing positions with the new salary funds? (%)]]=0, FALSE, TRUE)</f>
        <v>1</v>
      </c>
      <c r="Y30" s="3" t="b">
        <f>IF(Table1[[#This Row],[Adding additional positions? (%)]]=0, FALSE, TRUE)</f>
        <v>1</v>
      </c>
      <c r="Z30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3</v>
      </c>
    </row>
    <row r="31" spans="1:26" x14ac:dyDescent="0.25">
      <c r="A31">
        <v>36</v>
      </c>
      <c r="B31" s="1">
        <v>44181.382210648102</v>
      </c>
      <c r="C31" s="1">
        <v>44181.412060185197</v>
      </c>
      <c r="D31" s="3" t="s">
        <v>19</v>
      </c>
      <c r="E31" s="3"/>
      <c r="F31" s="3" t="s">
        <v>118</v>
      </c>
      <c r="G31" s="3" t="s">
        <v>119</v>
      </c>
      <c r="H31" s="3" t="s">
        <v>22</v>
      </c>
      <c r="I31" s="2">
        <v>0</v>
      </c>
      <c r="J31" s="2">
        <v>3</v>
      </c>
      <c r="K31" s="2">
        <v>0</v>
      </c>
      <c r="L31" s="2">
        <v>0</v>
      </c>
      <c r="M31" s="3" t="s">
        <v>46</v>
      </c>
      <c r="N31" s="2">
        <v>0</v>
      </c>
      <c r="O31" s="2">
        <v>0</v>
      </c>
      <c r="P31" s="3" t="s">
        <v>22</v>
      </c>
      <c r="Q31" s="2" t="s">
        <v>120</v>
      </c>
      <c r="R31" s="3" t="s">
        <v>25</v>
      </c>
      <c r="S31" s="3"/>
      <c r="T31" s="3" t="b">
        <f>IF(Table1[[#This Row],[Salary Schedule Step Increases (%) - moving employees one or more years of experience on your local schedule]]=0, FALSE, TRUE)</f>
        <v>0</v>
      </c>
      <c r="U31" s="3" t="b">
        <f>IF(Table1[[#This Row],[Increase to Salary Schedule (%) - overall increase to salary schedule amounts (e.g. increase of 1%, increase of $500, etc.)]]=0, FALSE, TRUE)</f>
        <v>1</v>
      </c>
      <c r="V31" s="3" t="b">
        <f>IF(Table1[[#This Row],[Bonus Payments (%)]]=0, FALSE, TRUE)</f>
        <v>0</v>
      </c>
      <c r="W31" s="3" t="b">
        <f>IF(Table1[[#This Row],[Differentiated Pay (%)]]=0, FALSE, TRUE)</f>
        <v>0</v>
      </c>
      <c r="X31" s="3" t="b">
        <f>IF(Table1[[#This Row],[Covering additional existing positions with the new salary funds? (%)]]=0, FALSE, TRUE)</f>
        <v>0</v>
      </c>
      <c r="Y31" s="3" t="b">
        <f>IF(Table1[[#This Row],[Adding additional positions? (%)]]=0, FALSE, TRUE)</f>
        <v>0</v>
      </c>
      <c r="Z31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32" spans="1:26" x14ac:dyDescent="0.25">
      <c r="A32">
        <v>37</v>
      </c>
      <c r="B32" s="1">
        <v>44181.388217592597</v>
      </c>
      <c r="C32" s="1">
        <v>44181.417152777802</v>
      </c>
      <c r="D32" s="3" t="s">
        <v>19</v>
      </c>
      <c r="E32" s="3"/>
      <c r="F32" s="3" t="s">
        <v>121</v>
      </c>
      <c r="G32" s="3" t="s">
        <v>122</v>
      </c>
      <c r="H32" s="3" t="s">
        <v>22</v>
      </c>
      <c r="I32" s="2">
        <v>100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3" t="s">
        <v>22</v>
      </c>
      <c r="Q32" s="2" t="s">
        <v>123</v>
      </c>
      <c r="R32" s="3" t="s">
        <v>25</v>
      </c>
      <c r="S32" s="3"/>
      <c r="T32" s="3" t="b">
        <f>IF(Table1[[#This Row],[Salary Schedule Step Increases (%) - moving employees one or more years of experience on your local schedule]]=0, FALSE, TRUE)</f>
        <v>1</v>
      </c>
      <c r="U32" s="3" t="b">
        <f>IF(Table1[[#This Row],[Increase to Salary Schedule (%) - overall increase to salary schedule amounts (e.g. increase of 1%, increase of $500, etc.)]]=0, FALSE, TRUE)</f>
        <v>0</v>
      </c>
      <c r="V32" s="3" t="b">
        <f>IF(Table1[[#This Row],[Bonus Payments (%)]]=0, FALSE, TRUE)</f>
        <v>0</v>
      </c>
      <c r="W32" s="3" t="b">
        <f>IF(Table1[[#This Row],[Differentiated Pay (%)]]=0, FALSE, TRUE)</f>
        <v>0</v>
      </c>
      <c r="X32" s="3" t="b">
        <f>IF(Table1[[#This Row],[Covering additional existing positions with the new salary funds? (%)]]=0, FALSE, TRUE)</f>
        <v>0</v>
      </c>
      <c r="Y32" s="3" t="b">
        <f>IF(Table1[[#This Row],[Adding additional positions? (%)]]=0, FALSE, TRUE)</f>
        <v>0</v>
      </c>
      <c r="Z32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33" spans="1:26" x14ac:dyDescent="0.25">
      <c r="A33">
        <v>38</v>
      </c>
      <c r="B33" s="1">
        <v>44181.419120370403</v>
      </c>
      <c r="C33" s="1">
        <v>44181.421840277799</v>
      </c>
      <c r="D33" s="3" t="s">
        <v>19</v>
      </c>
      <c r="E33" s="3"/>
      <c r="F33" s="3" t="s">
        <v>124</v>
      </c>
      <c r="G33" s="3" t="s">
        <v>125</v>
      </c>
      <c r="H33" s="3" t="s">
        <v>25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 t="s">
        <v>22</v>
      </c>
      <c r="Q33" s="2" t="s">
        <v>126</v>
      </c>
      <c r="R33" s="3" t="s">
        <v>25</v>
      </c>
      <c r="S33" s="3"/>
      <c r="T33" s="3" t="b">
        <f>IF(Table1[[#This Row],[Salary Schedule Step Increases (%) - moving employees one or more years of experience on your local schedule]]=0, FALSE, TRUE)</f>
        <v>0</v>
      </c>
      <c r="U33" s="3" t="b">
        <f>IF(Table1[[#This Row],[Increase to Salary Schedule (%) - overall increase to salary schedule amounts (e.g. increase of 1%, increase of $500, etc.)]]=0, FALSE, TRUE)</f>
        <v>0</v>
      </c>
      <c r="V33" s="3" t="b">
        <f>IF(Table1[[#This Row],[Bonus Payments (%)]]=0, FALSE, TRUE)</f>
        <v>0</v>
      </c>
      <c r="W33" s="3" t="b">
        <f>IF(Table1[[#This Row],[Differentiated Pay (%)]]=0, FALSE, TRUE)</f>
        <v>0</v>
      </c>
      <c r="X33" s="3" t="b">
        <f>IF(Table1[[#This Row],[Covering additional existing positions with the new salary funds? (%)]]=0, FALSE, TRUE)</f>
        <v>0</v>
      </c>
      <c r="Y33" s="3" t="b">
        <f>IF(Table1[[#This Row],[Adding additional positions? (%)]]=0, FALSE, TRUE)</f>
        <v>0</v>
      </c>
      <c r="Z33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34" spans="1:26" x14ac:dyDescent="0.25">
      <c r="A34">
        <v>39</v>
      </c>
      <c r="B34" s="1">
        <v>44181.412870370397</v>
      </c>
      <c r="C34" s="1">
        <v>44181.422118055598</v>
      </c>
      <c r="D34" s="3" t="s">
        <v>19</v>
      </c>
      <c r="E34" s="3"/>
      <c r="F34" s="3" t="s">
        <v>127</v>
      </c>
      <c r="G34" s="3" t="s">
        <v>128</v>
      </c>
      <c r="H34" s="3" t="s">
        <v>22</v>
      </c>
      <c r="I34" s="2">
        <v>0</v>
      </c>
      <c r="J34" s="2">
        <v>2.75</v>
      </c>
      <c r="K34" s="2">
        <v>0</v>
      </c>
      <c r="L34" s="2">
        <v>0</v>
      </c>
      <c r="M34" s="3" t="s">
        <v>129</v>
      </c>
      <c r="N34" s="2">
        <v>0</v>
      </c>
      <c r="O34" s="2">
        <v>0</v>
      </c>
      <c r="P34" s="3" t="s">
        <v>25</v>
      </c>
      <c r="Q34" s="3"/>
      <c r="R34" s="3" t="s">
        <v>25</v>
      </c>
      <c r="S34" s="3"/>
      <c r="T34" s="3" t="b">
        <f>IF(Table1[[#This Row],[Salary Schedule Step Increases (%) - moving employees one or more years of experience on your local schedule]]=0, FALSE, TRUE)</f>
        <v>0</v>
      </c>
      <c r="U34" s="3" t="b">
        <f>IF(Table1[[#This Row],[Increase to Salary Schedule (%) - overall increase to salary schedule amounts (e.g. increase of 1%, increase of $500, etc.)]]=0, FALSE, TRUE)</f>
        <v>1</v>
      </c>
      <c r="V34" s="3" t="b">
        <f>IF(Table1[[#This Row],[Bonus Payments (%)]]=0, FALSE, TRUE)</f>
        <v>0</v>
      </c>
      <c r="W34" s="3" t="b">
        <f>IF(Table1[[#This Row],[Differentiated Pay (%)]]=0, FALSE, TRUE)</f>
        <v>0</v>
      </c>
      <c r="X34" s="3" t="b">
        <f>IF(Table1[[#This Row],[Covering additional existing positions with the new salary funds? (%)]]=0, FALSE, TRUE)</f>
        <v>0</v>
      </c>
      <c r="Y34" s="3" t="b">
        <f>IF(Table1[[#This Row],[Adding additional positions? (%)]]=0, FALSE, TRUE)</f>
        <v>0</v>
      </c>
      <c r="Z34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35" spans="1:26" x14ac:dyDescent="0.25">
      <c r="A35">
        <v>40</v>
      </c>
      <c r="B35" s="1">
        <v>44181.3730208333</v>
      </c>
      <c r="C35" s="1">
        <v>44181.423703703702</v>
      </c>
      <c r="D35" s="3" t="s">
        <v>19</v>
      </c>
      <c r="E35" s="3"/>
      <c r="F35" s="3" t="s">
        <v>130</v>
      </c>
      <c r="G35" s="3" t="s">
        <v>131</v>
      </c>
      <c r="H35" s="3" t="s">
        <v>22</v>
      </c>
      <c r="I35" s="2">
        <v>50</v>
      </c>
      <c r="J35" s="2">
        <v>50</v>
      </c>
      <c r="K35" s="2">
        <v>0</v>
      </c>
      <c r="L35" s="2">
        <v>0</v>
      </c>
      <c r="M35" s="3" t="s">
        <v>133</v>
      </c>
      <c r="N35" s="2">
        <v>0</v>
      </c>
      <c r="O35" s="2">
        <v>0</v>
      </c>
      <c r="P35" s="3" t="s">
        <v>22</v>
      </c>
      <c r="Q35" s="2" t="s">
        <v>134</v>
      </c>
      <c r="R35" s="3" t="s">
        <v>25</v>
      </c>
      <c r="S35" s="3"/>
      <c r="T35" s="3" t="b">
        <f>IF(Table1[[#This Row],[Salary Schedule Step Increases (%) - moving employees one or more years of experience on your local schedule]]=0, FALSE, TRUE)</f>
        <v>1</v>
      </c>
      <c r="U35" s="3" t="b">
        <f>IF(Table1[[#This Row],[Increase to Salary Schedule (%) - overall increase to salary schedule amounts (e.g. increase of 1%, increase of $500, etc.)]]=0, FALSE, TRUE)</f>
        <v>1</v>
      </c>
      <c r="V35" s="3" t="b">
        <f>IF(Table1[[#This Row],[Bonus Payments (%)]]=0, FALSE, TRUE)</f>
        <v>0</v>
      </c>
      <c r="W35" s="3" t="b">
        <f>IF(Table1[[#This Row],[Differentiated Pay (%)]]=0, FALSE, TRUE)</f>
        <v>0</v>
      </c>
      <c r="X35" s="3" t="b">
        <f>IF(Table1[[#This Row],[Covering additional existing positions with the new salary funds? (%)]]=0, FALSE, TRUE)</f>
        <v>0</v>
      </c>
      <c r="Y35" s="3" t="b">
        <f>IF(Table1[[#This Row],[Adding additional positions? (%)]]=0, FALSE, TRUE)</f>
        <v>0</v>
      </c>
      <c r="Z35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36" spans="1:26" x14ac:dyDescent="0.25">
      <c r="A36">
        <v>41</v>
      </c>
      <c r="B36" s="1">
        <v>44181.413680555597</v>
      </c>
      <c r="C36" s="1">
        <v>44181.424062500002</v>
      </c>
      <c r="D36" s="3" t="s">
        <v>19</v>
      </c>
      <c r="E36" s="3"/>
      <c r="F36" s="3" t="s">
        <v>135</v>
      </c>
      <c r="G36" s="3" t="s">
        <v>136</v>
      </c>
      <c r="H36" s="3" t="s">
        <v>22</v>
      </c>
      <c r="I36" s="2">
        <v>100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3" t="s">
        <v>22</v>
      </c>
      <c r="Q36" s="2" t="s">
        <v>137</v>
      </c>
      <c r="R36" s="3" t="s">
        <v>25</v>
      </c>
      <c r="S36" s="3"/>
      <c r="T36" s="3" t="b">
        <f>IF(Table1[[#This Row],[Salary Schedule Step Increases (%) - moving employees one or more years of experience on your local schedule]]=0, FALSE, TRUE)</f>
        <v>1</v>
      </c>
      <c r="U36" s="3" t="b">
        <f>IF(Table1[[#This Row],[Increase to Salary Schedule (%) - overall increase to salary schedule amounts (e.g. increase of 1%, increase of $500, etc.)]]=0, FALSE, TRUE)</f>
        <v>0</v>
      </c>
      <c r="V36" s="3" t="b">
        <f>IF(Table1[[#This Row],[Bonus Payments (%)]]=0, FALSE, TRUE)</f>
        <v>0</v>
      </c>
      <c r="W36" s="3" t="b">
        <f>IF(Table1[[#This Row],[Differentiated Pay (%)]]=0, FALSE, TRUE)</f>
        <v>0</v>
      </c>
      <c r="X36" s="3" t="b">
        <f>IF(Table1[[#This Row],[Covering additional existing positions with the new salary funds? (%)]]=0, FALSE, TRUE)</f>
        <v>0</v>
      </c>
      <c r="Y36" s="3" t="b">
        <f>IF(Table1[[#This Row],[Adding additional positions? (%)]]=0, FALSE, TRUE)</f>
        <v>0</v>
      </c>
      <c r="Z36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37" spans="1:26" x14ac:dyDescent="0.25">
      <c r="A37">
        <v>42</v>
      </c>
      <c r="B37" s="1">
        <v>44181.364918981497</v>
      </c>
      <c r="C37" s="1">
        <v>44181.425081018497</v>
      </c>
      <c r="D37" s="3" t="s">
        <v>19</v>
      </c>
      <c r="E37" s="3"/>
      <c r="F37" s="3" t="s">
        <v>138</v>
      </c>
      <c r="G37" s="3" t="s">
        <v>139</v>
      </c>
      <c r="H37" s="3" t="s">
        <v>22</v>
      </c>
      <c r="I37" s="2">
        <v>100</v>
      </c>
      <c r="J37" s="2">
        <v>0</v>
      </c>
      <c r="K37" s="2">
        <v>0</v>
      </c>
      <c r="L37" s="2">
        <v>0</v>
      </c>
      <c r="M37" s="3" t="s">
        <v>32</v>
      </c>
      <c r="N37" s="2">
        <v>100</v>
      </c>
      <c r="O37" s="2">
        <v>0</v>
      </c>
      <c r="P37" s="3" t="s">
        <v>22</v>
      </c>
      <c r="Q37" s="2" t="s">
        <v>140</v>
      </c>
      <c r="R37" s="3" t="s">
        <v>25</v>
      </c>
      <c r="S37" s="3"/>
      <c r="T37" s="3" t="b">
        <f>IF(Table1[[#This Row],[Salary Schedule Step Increases (%) - moving employees one or more years of experience on your local schedule]]=0, FALSE, TRUE)</f>
        <v>1</v>
      </c>
      <c r="U37" s="3" t="b">
        <f>IF(Table1[[#This Row],[Increase to Salary Schedule (%) - overall increase to salary schedule amounts (e.g. increase of 1%, increase of $500, etc.)]]=0, FALSE, TRUE)</f>
        <v>0</v>
      </c>
      <c r="V37" s="3" t="b">
        <f>IF(Table1[[#This Row],[Bonus Payments (%)]]=0, FALSE, TRUE)</f>
        <v>0</v>
      </c>
      <c r="W37" s="3" t="b">
        <f>IF(Table1[[#This Row],[Differentiated Pay (%)]]=0, FALSE, TRUE)</f>
        <v>0</v>
      </c>
      <c r="X37" s="3" t="b">
        <f>IF(Table1[[#This Row],[Covering additional existing positions with the new salary funds? (%)]]=0, FALSE, TRUE)</f>
        <v>1</v>
      </c>
      <c r="Y37" s="3" t="b">
        <f>IF(Table1[[#This Row],[Adding additional positions? (%)]]=0, FALSE, TRUE)</f>
        <v>0</v>
      </c>
      <c r="Z37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38" spans="1:26" x14ac:dyDescent="0.25">
      <c r="A38">
        <v>43</v>
      </c>
      <c r="B38" s="1">
        <v>44181.4199884259</v>
      </c>
      <c r="C38" s="1">
        <v>44181.428217592598</v>
      </c>
      <c r="D38" s="3" t="s">
        <v>19</v>
      </c>
      <c r="E38" s="3"/>
      <c r="F38" s="3" t="s">
        <v>141</v>
      </c>
      <c r="G38" s="3" t="s">
        <v>142</v>
      </c>
      <c r="H38" s="3" t="s">
        <v>22</v>
      </c>
      <c r="I38" s="2">
        <v>0</v>
      </c>
      <c r="J38" s="2">
        <v>100</v>
      </c>
      <c r="K38" s="2">
        <v>0</v>
      </c>
      <c r="L38" s="2">
        <v>0</v>
      </c>
      <c r="M38" s="3" t="s">
        <v>46</v>
      </c>
      <c r="N38" s="2">
        <v>0</v>
      </c>
      <c r="O38" s="2">
        <v>0</v>
      </c>
      <c r="P38" s="3" t="s">
        <v>22</v>
      </c>
      <c r="Q38" s="2" t="s">
        <v>143</v>
      </c>
      <c r="R38" s="3" t="s">
        <v>25</v>
      </c>
      <c r="S38" s="3"/>
      <c r="T38" s="3" t="b">
        <f>IF(Table1[[#This Row],[Salary Schedule Step Increases (%) - moving employees one or more years of experience on your local schedule]]=0, FALSE, TRUE)</f>
        <v>0</v>
      </c>
      <c r="U38" s="3" t="b">
        <f>IF(Table1[[#This Row],[Increase to Salary Schedule (%) - overall increase to salary schedule amounts (e.g. increase of 1%, increase of $500, etc.)]]=0, FALSE, TRUE)</f>
        <v>1</v>
      </c>
      <c r="V38" s="3" t="b">
        <f>IF(Table1[[#This Row],[Bonus Payments (%)]]=0, FALSE, TRUE)</f>
        <v>0</v>
      </c>
      <c r="W38" s="3" t="b">
        <f>IF(Table1[[#This Row],[Differentiated Pay (%)]]=0, FALSE, TRUE)</f>
        <v>0</v>
      </c>
      <c r="X38" s="3" t="b">
        <f>IF(Table1[[#This Row],[Covering additional existing positions with the new salary funds? (%)]]=0, FALSE, TRUE)</f>
        <v>0</v>
      </c>
      <c r="Y38" s="3" t="b">
        <f>IF(Table1[[#This Row],[Adding additional positions? (%)]]=0, FALSE, TRUE)</f>
        <v>0</v>
      </c>
      <c r="Z38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39" spans="1:26" x14ac:dyDescent="0.25">
      <c r="A39">
        <v>44</v>
      </c>
      <c r="B39" s="1">
        <v>44181.434571759302</v>
      </c>
      <c r="C39" s="1">
        <v>44181.436030092598</v>
      </c>
      <c r="D39" s="3" t="s">
        <v>19</v>
      </c>
      <c r="E39" s="3"/>
      <c r="F39" s="3" t="s">
        <v>144</v>
      </c>
      <c r="G39" s="3" t="s">
        <v>145</v>
      </c>
      <c r="H39" s="3" t="s">
        <v>25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 t="s">
        <v>22</v>
      </c>
      <c r="Q39" s="2" t="s">
        <v>146</v>
      </c>
      <c r="R39" s="3" t="s">
        <v>22</v>
      </c>
      <c r="S39" s="2" t="s">
        <v>147</v>
      </c>
      <c r="T39" s="3" t="b">
        <f>IF(Table1[[#This Row],[Salary Schedule Step Increases (%) - moving employees one or more years of experience on your local schedule]]=0, FALSE, TRUE)</f>
        <v>0</v>
      </c>
      <c r="U39" s="3" t="b">
        <f>IF(Table1[[#This Row],[Increase to Salary Schedule (%) - overall increase to salary schedule amounts (e.g. increase of 1%, increase of $500, etc.)]]=0, FALSE, TRUE)</f>
        <v>0</v>
      </c>
      <c r="V39" s="3" t="b">
        <f>IF(Table1[[#This Row],[Bonus Payments (%)]]=0, FALSE, TRUE)</f>
        <v>0</v>
      </c>
      <c r="W39" s="3" t="b">
        <f>IF(Table1[[#This Row],[Differentiated Pay (%)]]=0, FALSE, TRUE)</f>
        <v>0</v>
      </c>
      <c r="X39" s="3" t="b">
        <f>IF(Table1[[#This Row],[Covering additional existing positions with the new salary funds? (%)]]=0, FALSE, TRUE)</f>
        <v>0</v>
      </c>
      <c r="Y39" s="3" t="b">
        <f>IF(Table1[[#This Row],[Adding additional positions? (%)]]=0, FALSE, TRUE)</f>
        <v>0</v>
      </c>
      <c r="Z39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40" spans="1:26" x14ac:dyDescent="0.25">
      <c r="A40">
        <v>45</v>
      </c>
      <c r="B40" s="1">
        <v>44181.436226851903</v>
      </c>
      <c r="C40" s="1">
        <v>44181.438032407401</v>
      </c>
      <c r="D40" s="3" t="s">
        <v>19</v>
      </c>
      <c r="E40" s="3"/>
      <c r="F40" s="3" t="s">
        <v>148</v>
      </c>
      <c r="G40" s="3" t="s">
        <v>149</v>
      </c>
      <c r="H40" s="3" t="s">
        <v>22</v>
      </c>
      <c r="I40" s="2">
        <v>100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3" t="s">
        <v>22</v>
      </c>
      <c r="Q40" s="2" t="s">
        <v>83</v>
      </c>
      <c r="R40" s="3" t="s">
        <v>25</v>
      </c>
      <c r="S40" s="3"/>
      <c r="T40" s="3" t="b">
        <f>IF(Table1[[#This Row],[Salary Schedule Step Increases (%) - moving employees one or more years of experience on your local schedule]]=0, FALSE, TRUE)</f>
        <v>1</v>
      </c>
      <c r="U40" s="3" t="b">
        <f>IF(Table1[[#This Row],[Increase to Salary Schedule (%) - overall increase to salary schedule amounts (e.g. increase of 1%, increase of $500, etc.)]]=0, FALSE, TRUE)</f>
        <v>0</v>
      </c>
      <c r="V40" s="3" t="b">
        <f>IF(Table1[[#This Row],[Bonus Payments (%)]]=0, FALSE, TRUE)</f>
        <v>0</v>
      </c>
      <c r="W40" s="3" t="b">
        <f>IF(Table1[[#This Row],[Differentiated Pay (%)]]=0, FALSE, TRUE)</f>
        <v>0</v>
      </c>
      <c r="X40" s="3" t="b">
        <f>IF(Table1[[#This Row],[Covering additional existing positions with the new salary funds? (%)]]=0, FALSE, TRUE)</f>
        <v>0</v>
      </c>
      <c r="Y40" s="3" t="b">
        <f>IF(Table1[[#This Row],[Adding additional positions? (%)]]=0, FALSE, TRUE)</f>
        <v>0</v>
      </c>
      <c r="Z40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41" spans="1:26" x14ac:dyDescent="0.25">
      <c r="A41">
        <v>46</v>
      </c>
      <c r="B41" s="1">
        <v>44181.403043981503</v>
      </c>
      <c r="C41" s="1">
        <v>44181.442916666703</v>
      </c>
      <c r="D41" s="3" t="s">
        <v>19</v>
      </c>
      <c r="E41" s="3"/>
      <c r="F41" s="3" t="s">
        <v>150</v>
      </c>
      <c r="G41" s="3" t="s">
        <v>151</v>
      </c>
      <c r="H41" s="3" t="s">
        <v>22</v>
      </c>
      <c r="I41" s="2">
        <v>0</v>
      </c>
      <c r="J41" s="2">
        <v>100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3" t="s">
        <v>22</v>
      </c>
      <c r="Q41" s="2" t="s">
        <v>152</v>
      </c>
      <c r="R41" s="3" t="s">
        <v>25</v>
      </c>
      <c r="S41" s="3"/>
      <c r="T41" s="3" t="b">
        <f>IF(Table1[[#This Row],[Salary Schedule Step Increases (%) - moving employees one or more years of experience on your local schedule]]=0, FALSE, TRUE)</f>
        <v>0</v>
      </c>
      <c r="U41" s="3" t="b">
        <f>IF(Table1[[#This Row],[Increase to Salary Schedule (%) - overall increase to salary schedule amounts (e.g. increase of 1%, increase of $500, etc.)]]=0, FALSE, TRUE)</f>
        <v>1</v>
      </c>
      <c r="V41" s="3" t="b">
        <f>IF(Table1[[#This Row],[Bonus Payments (%)]]=0, FALSE, TRUE)</f>
        <v>0</v>
      </c>
      <c r="W41" s="3" t="b">
        <f>IF(Table1[[#This Row],[Differentiated Pay (%)]]=0, FALSE, TRUE)</f>
        <v>0</v>
      </c>
      <c r="X41" s="3" t="b">
        <f>IF(Table1[[#This Row],[Covering additional existing positions with the new salary funds? (%)]]=0, FALSE, TRUE)</f>
        <v>0</v>
      </c>
      <c r="Y41" s="3" t="b">
        <f>IF(Table1[[#This Row],[Adding additional positions? (%)]]=0, FALSE, TRUE)</f>
        <v>0</v>
      </c>
      <c r="Z41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42" spans="1:26" x14ac:dyDescent="0.25">
      <c r="A42">
        <v>47</v>
      </c>
      <c r="B42" s="1">
        <v>44181.441504629598</v>
      </c>
      <c r="C42" s="1">
        <v>44181.4457175926</v>
      </c>
      <c r="D42" s="3" t="s">
        <v>19</v>
      </c>
      <c r="E42" s="3"/>
      <c r="F42" s="3" t="s">
        <v>153</v>
      </c>
      <c r="G42" s="3" t="s">
        <v>154</v>
      </c>
      <c r="H42" s="3" t="s">
        <v>22</v>
      </c>
      <c r="I42" s="2">
        <v>0</v>
      </c>
      <c r="J42" s="2">
        <v>2.5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3" t="s">
        <v>22</v>
      </c>
      <c r="Q42" s="2" t="s">
        <v>115</v>
      </c>
      <c r="R42" s="3" t="s">
        <v>25</v>
      </c>
      <c r="S42" s="3"/>
      <c r="T42" s="3" t="b">
        <f>IF(Table1[[#This Row],[Salary Schedule Step Increases (%) - moving employees one or more years of experience on your local schedule]]=0, FALSE, TRUE)</f>
        <v>0</v>
      </c>
      <c r="U42" s="3" t="b">
        <f>IF(Table1[[#This Row],[Increase to Salary Schedule (%) - overall increase to salary schedule amounts (e.g. increase of 1%, increase of $500, etc.)]]=0, FALSE, TRUE)</f>
        <v>1</v>
      </c>
      <c r="V42" s="3" t="b">
        <f>IF(Table1[[#This Row],[Bonus Payments (%)]]=0, FALSE, TRUE)</f>
        <v>0</v>
      </c>
      <c r="W42" s="3" t="b">
        <f>IF(Table1[[#This Row],[Differentiated Pay (%)]]=0, FALSE, TRUE)</f>
        <v>0</v>
      </c>
      <c r="X42" s="3" t="b">
        <f>IF(Table1[[#This Row],[Covering additional existing positions with the new salary funds? (%)]]=0, FALSE, TRUE)</f>
        <v>0</v>
      </c>
      <c r="Y42" s="3" t="b">
        <f>IF(Table1[[#This Row],[Adding additional positions? (%)]]=0, FALSE, TRUE)</f>
        <v>0</v>
      </c>
      <c r="Z42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43" spans="1:26" x14ac:dyDescent="0.25">
      <c r="A43">
        <v>48</v>
      </c>
      <c r="B43" s="1">
        <v>44181.4524074074</v>
      </c>
      <c r="C43" s="1">
        <v>44181.463206018503</v>
      </c>
      <c r="D43" s="3" t="s">
        <v>19</v>
      </c>
      <c r="E43" s="3"/>
      <c r="F43" s="3" t="s">
        <v>155</v>
      </c>
      <c r="G43" s="3" t="s">
        <v>156</v>
      </c>
      <c r="H43" s="3" t="s">
        <v>22</v>
      </c>
      <c r="I43" s="2">
        <v>0</v>
      </c>
      <c r="J43" s="2">
        <v>85</v>
      </c>
      <c r="K43" s="2">
        <v>0</v>
      </c>
      <c r="L43" s="2">
        <v>0</v>
      </c>
      <c r="M43" s="2">
        <v>0</v>
      </c>
      <c r="N43" s="2">
        <v>0</v>
      </c>
      <c r="O43" s="2">
        <v>15</v>
      </c>
      <c r="P43" s="3" t="s">
        <v>22</v>
      </c>
      <c r="Q43" s="2" t="s">
        <v>157</v>
      </c>
      <c r="R43" s="3" t="s">
        <v>25</v>
      </c>
      <c r="S43" s="3"/>
      <c r="T43" s="3" t="b">
        <f>IF(Table1[[#This Row],[Salary Schedule Step Increases (%) - moving employees one or more years of experience on your local schedule]]=0, FALSE, TRUE)</f>
        <v>0</v>
      </c>
      <c r="U43" s="3" t="b">
        <f>IF(Table1[[#This Row],[Increase to Salary Schedule (%) - overall increase to salary schedule amounts (e.g. increase of 1%, increase of $500, etc.)]]=0, FALSE, TRUE)</f>
        <v>1</v>
      </c>
      <c r="V43" s="3" t="b">
        <f>IF(Table1[[#This Row],[Bonus Payments (%)]]=0, FALSE, TRUE)</f>
        <v>0</v>
      </c>
      <c r="W43" s="3" t="b">
        <f>IF(Table1[[#This Row],[Differentiated Pay (%)]]=0, FALSE, TRUE)</f>
        <v>0</v>
      </c>
      <c r="X43" s="3" t="b">
        <f>IF(Table1[[#This Row],[Covering additional existing positions with the new salary funds? (%)]]=0, FALSE, TRUE)</f>
        <v>0</v>
      </c>
      <c r="Y43" s="3" t="b">
        <f>IF(Table1[[#This Row],[Adding additional positions? (%)]]=0, FALSE, TRUE)</f>
        <v>1</v>
      </c>
      <c r="Z43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44" spans="1:26" x14ac:dyDescent="0.25">
      <c r="A44">
        <v>49</v>
      </c>
      <c r="B44" s="1">
        <v>44181.464756944399</v>
      </c>
      <c r="C44" s="1">
        <v>44181.489050925898</v>
      </c>
      <c r="D44" s="3" t="s">
        <v>19</v>
      </c>
      <c r="E44" s="3"/>
      <c r="F44" s="3" t="s">
        <v>158</v>
      </c>
      <c r="G44" s="3" t="s">
        <v>159</v>
      </c>
      <c r="H44" s="3" t="s">
        <v>22</v>
      </c>
      <c r="I44" s="2">
        <v>0</v>
      </c>
      <c r="J44" s="2">
        <v>2</v>
      </c>
      <c r="K44" s="2">
        <v>0</v>
      </c>
      <c r="L44" s="2">
        <v>1</v>
      </c>
      <c r="M44" s="3" t="s">
        <v>160</v>
      </c>
      <c r="N44" s="2">
        <v>0</v>
      </c>
      <c r="O44" s="2">
        <v>0</v>
      </c>
      <c r="P44" s="3" t="s">
        <v>22</v>
      </c>
      <c r="Q44" s="2" t="s">
        <v>40</v>
      </c>
      <c r="R44" s="3" t="s">
        <v>22</v>
      </c>
      <c r="S44" s="2" t="s">
        <v>31</v>
      </c>
      <c r="T44" s="3" t="b">
        <f>IF(Table1[[#This Row],[Salary Schedule Step Increases (%) - moving employees one or more years of experience on your local schedule]]=0, FALSE, TRUE)</f>
        <v>0</v>
      </c>
      <c r="U44" s="3" t="b">
        <f>IF(Table1[[#This Row],[Increase to Salary Schedule (%) - overall increase to salary schedule amounts (e.g. increase of 1%, increase of $500, etc.)]]=0, FALSE, TRUE)</f>
        <v>1</v>
      </c>
      <c r="V44" s="3" t="b">
        <f>IF(Table1[[#This Row],[Bonus Payments (%)]]=0, FALSE, TRUE)</f>
        <v>0</v>
      </c>
      <c r="W44" s="3" t="b">
        <f>IF(Table1[[#This Row],[Differentiated Pay (%)]]=0, FALSE, TRUE)</f>
        <v>1</v>
      </c>
      <c r="X44" s="3" t="b">
        <f>IF(Table1[[#This Row],[Covering additional existing positions with the new salary funds? (%)]]=0, FALSE, TRUE)</f>
        <v>0</v>
      </c>
      <c r="Y44" s="3" t="b">
        <f>IF(Table1[[#This Row],[Adding additional positions? (%)]]=0, FALSE, TRUE)</f>
        <v>0</v>
      </c>
      <c r="Z44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45" spans="1:26" x14ac:dyDescent="0.25">
      <c r="A45">
        <v>50</v>
      </c>
      <c r="B45" s="1">
        <v>44181.471631944398</v>
      </c>
      <c r="C45" s="1">
        <v>44181.503923611097</v>
      </c>
      <c r="D45" s="3" t="s">
        <v>19</v>
      </c>
      <c r="E45" s="3"/>
      <c r="F45" s="3" t="s">
        <v>161</v>
      </c>
      <c r="G45" s="3" t="s">
        <v>162</v>
      </c>
      <c r="H45" s="3" t="s">
        <v>25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 t="s">
        <v>25</v>
      </c>
      <c r="Q45" s="3"/>
      <c r="R45" s="3" t="s">
        <v>25</v>
      </c>
      <c r="S45" s="3"/>
      <c r="T45" s="3" t="b">
        <f>IF(Table1[[#This Row],[Salary Schedule Step Increases (%) - moving employees one or more years of experience on your local schedule]]=0, FALSE, TRUE)</f>
        <v>0</v>
      </c>
      <c r="U45" s="3" t="b">
        <f>IF(Table1[[#This Row],[Increase to Salary Schedule (%) - overall increase to salary schedule amounts (e.g. increase of 1%, increase of $500, etc.)]]=0, FALSE, TRUE)</f>
        <v>0</v>
      </c>
      <c r="V45" s="3" t="b">
        <f>IF(Table1[[#This Row],[Bonus Payments (%)]]=0, FALSE, TRUE)</f>
        <v>0</v>
      </c>
      <c r="W45" s="3" t="b">
        <f>IF(Table1[[#This Row],[Differentiated Pay (%)]]=0, FALSE, TRUE)</f>
        <v>0</v>
      </c>
      <c r="X45" s="3" t="b">
        <f>IF(Table1[[#This Row],[Covering additional existing positions with the new salary funds? (%)]]=0, FALSE, TRUE)</f>
        <v>0</v>
      </c>
      <c r="Y45" s="3" t="b">
        <f>IF(Table1[[#This Row],[Adding additional positions? (%)]]=0, FALSE, TRUE)</f>
        <v>0</v>
      </c>
      <c r="Z45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46" spans="1:26" x14ac:dyDescent="0.25">
      <c r="A46">
        <v>51</v>
      </c>
      <c r="B46" s="1">
        <v>44181.488472222198</v>
      </c>
      <c r="C46" s="1">
        <v>44181.519652777803</v>
      </c>
      <c r="D46" s="3" t="s">
        <v>19</v>
      </c>
      <c r="E46" s="3"/>
      <c r="F46" s="3" t="s">
        <v>163</v>
      </c>
      <c r="G46" s="3" t="s">
        <v>164</v>
      </c>
      <c r="H46" s="3" t="s">
        <v>22</v>
      </c>
      <c r="I46" s="2">
        <v>50</v>
      </c>
      <c r="J46" s="2">
        <v>50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3" t="s">
        <v>22</v>
      </c>
      <c r="Q46" s="2" t="s">
        <v>33</v>
      </c>
      <c r="R46" s="3" t="s">
        <v>25</v>
      </c>
      <c r="S46" s="3"/>
      <c r="T46" s="3" t="b">
        <f>IF(Table1[[#This Row],[Salary Schedule Step Increases (%) - moving employees one or more years of experience on your local schedule]]=0, FALSE, TRUE)</f>
        <v>1</v>
      </c>
      <c r="U46" s="3" t="b">
        <f>IF(Table1[[#This Row],[Increase to Salary Schedule (%) - overall increase to salary schedule amounts (e.g. increase of 1%, increase of $500, etc.)]]=0, FALSE, TRUE)</f>
        <v>1</v>
      </c>
      <c r="V46" s="3" t="b">
        <f>IF(Table1[[#This Row],[Bonus Payments (%)]]=0, FALSE, TRUE)</f>
        <v>0</v>
      </c>
      <c r="W46" s="3" t="b">
        <f>IF(Table1[[#This Row],[Differentiated Pay (%)]]=0, FALSE, TRUE)</f>
        <v>0</v>
      </c>
      <c r="X46" s="3" t="b">
        <f>IF(Table1[[#This Row],[Covering additional existing positions with the new salary funds? (%)]]=0, FALSE, TRUE)</f>
        <v>0</v>
      </c>
      <c r="Y46" s="3" t="b">
        <f>IF(Table1[[#This Row],[Adding additional positions? (%)]]=0, FALSE, TRUE)</f>
        <v>0</v>
      </c>
      <c r="Z46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47" spans="1:26" x14ac:dyDescent="0.25">
      <c r="A47">
        <v>52</v>
      </c>
      <c r="B47" s="1">
        <v>44181.531365740702</v>
      </c>
      <c r="C47" s="1">
        <v>44181.548368055599</v>
      </c>
      <c r="D47" s="3" t="s">
        <v>19</v>
      </c>
      <c r="E47" s="3"/>
      <c r="F47" s="3" t="s">
        <v>165</v>
      </c>
      <c r="G47" s="3" t="s">
        <v>166</v>
      </c>
      <c r="H47" s="3" t="s">
        <v>22</v>
      </c>
      <c r="I47" s="2">
        <v>0</v>
      </c>
      <c r="J47" s="2">
        <v>1</v>
      </c>
      <c r="K47" s="2">
        <v>1.5</v>
      </c>
      <c r="L47" s="2">
        <v>0</v>
      </c>
      <c r="M47" s="3" t="s">
        <v>167</v>
      </c>
      <c r="N47" s="2">
        <v>0</v>
      </c>
      <c r="O47" s="2">
        <v>0</v>
      </c>
      <c r="P47" s="3" t="s">
        <v>25</v>
      </c>
      <c r="Q47" s="3"/>
      <c r="R47" s="3" t="s">
        <v>25</v>
      </c>
      <c r="S47" s="3"/>
      <c r="T47" s="3" t="b">
        <f>IF(Table1[[#This Row],[Salary Schedule Step Increases (%) - moving employees one or more years of experience on your local schedule]]=0, FALSE, TRUE)</f>
        <v>0</v>
      </c>
      <c r="U47" s="3" t="b">
        <f>IF(Table1[[#This Row],[Increase to Salary Schedule (%) - overall increase to salary schedule amounts (e.g. increase of 1%, increase of $500, etc.)]]=0, FALSE, TRUE)</f>
        <v>1</v>
      </c>
      <c r="V47" s="3" t="b">
        <f>IF(Table1[[#This Row],[Bonus Payments (%)]]=0, FALSE, TRUE)</f>
        <v>1</v>
      </c>
      <c r="W47" s="3" t="b">
        <f>IF(Table1[[#This Row],[Differentiated Pay (%)]]=0, FALSE, TRUE)</f>
        <v>0</v>
      </c>
      <c r="X47" s="3" t="b">
        <f>IF(Table1[[#This Row],[Covering additional existing positions with the new salary funds? (%)]]=0, FALSE, TRUE)</f>
        <v>0</v>
      </c>
      <c r="Y47" s="3" t="b">
        <f>IF(Table1[[#This Row],[Adding additional positions? (%)]]=0, FALSE, TRUE)</f>
        <v>0</v>
      </c>
      <c r="Z47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48" spans="1:26" x14ac:dyDescent="0.25">
      <c r="A48">
        <v>53</v>
      </c>
      <c r="B48" s="1">
        <v>44181.543229166702</v>
      </c>
      <c r="C48" s="1">
        <v>44181.551608796297</v>
      </c>
      <c r="D48" s="3" t="s">
        <v>19</v>
      </c>
      <c r="E48" s="3"/>
      <c r="F48" s="3" t="s">
        <v>168</v>
      </c>
      <c r="G48" s="3" t="s">
        <v>169</v>
      </c>
      <c r="H48" s="3" t="s">
        <v>22</v>
      </c>
      <c r="I48" s="2">
        <v>0.5</v>
      </c>
      <c r="J48" s="2">
        <v>0.5</v>
      </c>
      <c r="K48" s="2">
        <v>0</v>
      </c>
      <c r="L48" s="2">
        <v>4</v>
      </c>
      <c r="M48" s="3" t="s">
        <v>170</v>
      </c>
      <c r="N48" s="2">
        <v>0</v>
      </c>
      <c r="O48" s="2">
        <v>0</v>
      </c>
      <c r="P48" s="3" t="s">
        <v>22</v>
      </c>
      <c r="Q48" s="2" t="s">
        <v>171</v>
      </c>
      <c r="R48" s="3" t="s">
        <v>25</v>
      </c>
      <c r="S48" s="3"/>
      <c r="T48" s="3" t="b">
        <f>IF(Table1[[#This Row],[Salary Schedule Step Increases (%) - moving employees one or more years of experience on your local schedule]]=0, FALSE, TRUE)</f>
        <v>1</v>
      </c>
      <c r="U48" s="3" t="b">
        <f>IF(Table1[[#This Row],[Increase to Salary Schedule (%) - overall increase to salary schedule amounts (e.g. increase of 1%, increase of $500, etc.)]]=0, FALSE, TRUE)</f>
        <v>1</v>
      </c>
      <c r="V48" s="3" t="b">
        <f>IF(Table1[[#This Row],[Bonus Payments (%)]]=0, FALSE, TRUE)</f>
        <v>0</v>
      </c>
      <c r="W48" s="3" t="b">
        <f>IF(Table1[[#This Row],[Differentiated Pay (%)]]=0, FALSE, TRUE)</f>
        <v>1</v>
      </c>
      <c r="X48" s="3" t="b">
        <f>IF(Table1[[#This Row],[Covering additional existing positions with the new salary funds? (%)]]=0, FALSE, TRUE)</f>
        <v>0</v>
      </c>
      <c r="Y48" s="3" t="b">
        <f>IF(Table1[[#This Row],[Adding additional positions? (%)]]=0, FALSE, TRUE)</f>
        <v>0</v>
      </c>
      <c r="Z48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3</v>
      </c>
    </row>
    <row r="49" spans="1:26" x14ac:dyDescent="0.25">
      <c r="A49">
        <v>54</v>
      </c>
      <c r="B49" s="1">
        <v>44181.563113425902</v>
      </c>
      <c r="C49" s="1">
        <v>44181.5691898148</v>
      </c>
      <c r="D49" s="3" t="s">
        <v>19</v>
      </c>
      <c r="E49" s="3"/>
      <c r="F49" s="3" t="s">
        <v>172</v>
      </c>
      <c r="G49" s="3" t="s">
        <v>173</v>
      </c>
      <c r="H49" s="3" t="s">
        <v>22</v>
      </c>
      <c r="I49" s="2">
        <v>100</v>
      </c>
      <c r="J49" s="2">
        <v>4</v>
      </c>
      <c r="K49" s="2">
        <v>0</v>
      </c>
      <c r="L49" s="2">
        <v>0</v>
      </c>
      <c r="M49" s="3" t="s">
        <v>174</v>
      </c>
      <c r="N49" s="2">
        <v>0</v>
      </c>
      <c r="O49" s="2">
        <v>0</v>
      </c>
      <c r="P49" s="3" t="s">
        <v>22</v>
      </c>
      <c r="Q49" s="2" t="s">
        <v>40</v>
      </c>
      <c r="R49" s="3" t="s">
        <v>25</v>
      </c>
      <c r="S49" s="3"/>
      <c r="T49" s="3" t="b">
        <f>IF(Table1[[#This Row],[Salary Schedule Step Increases (%) - moving employees one or more years of experience on your local schedule]]=0, FALSE, TRUE)</f>
        <v>1</v>
      </c>
      <c r="U49" s="3" t="b">
        <f>IF(Table1[[#This Row],[Increase to Salary Schedule (%) - overall increase to salary schedule amounts (e.g. increase of 1%, increase of $500, etc.)]]=0, FALSE, TRUE)</f>
        <v>1</v>
      </c>
      <c r="V49" s="3" t="b">
        <f>IF(Table1[[#This Row],[Bonus Payments (%)]]=0, FALSE, TRUE)</f>
        <v>0</v>
      </c>
      <c r="W49" s="3" t="b">
        <f>IF(Table1[[#This Row],[Differentiated Pay (%)]]=0, FALSE, TRUE)</f>
        <v>0</v>
      </c>
      <c r="X49" s="3" t="b">
        <f>IF(Table1[[#This Row],[Covering additional existing positions with the new salary funds? (%)]]=0, FALSE, TRUE)</f>
        <v>0</v>
      </c>
      <c r="Y49" s="3" t="b">
        <f>IF(Table1[[#This Row],[Adding additional positions? (%)]]=0, FALSE, TRUE)</f>
        <v>0</v>
      </c>
      <c r="Z49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50" spans="1:26" x14ac:dyDescent="0.25">
      <c r="A50">
        <v>55</v>
      </c>
      <c r="B50" s="1">
        <v>44181.384942129604</v>
      </c>
      <c r="C50" s="1">
        <v>44181.578611111101</v>
      </c>
      <c r="D50" s="3" t="s">
        <v>19</v>
      </c>
      <c r="E50" s="3"/>
      <c r="F50" s="3" t="s">
        <v>175</v>
      </c>
      <c r="G50" s="3" t="s">
        <v>176</v>
      </c>
      <c r="H50" s="3" t="s">
        <v>22</v>
      </c>
      <c r="I50" s="2">
        <v>0</v>
      </c>
      <c r="J50" s="2">
        <v>2</v>
      </c>
      <c r="K50" s="2">
        <v>0</v>
      </c>
      <c r="L50" s="2">
        <v>0</v>
      </c>
      <c r="M50" s="3" t="s">
        <v>46</v>
      </c>
      <c r="N50" s="2">
        <v>0</v>
      </c>
      <c r="O50" s="2">
        <v>0</v>
      </c>
      <c r="P50" s="3" t="s">
        <v>22</v>
      </c>
      <c r="Q50" s="2" t="s">
        <v>177</v>
      </c>
      <c r="R50" s="3" t="s">
        <v>25</v>
      </c>
      <c r="S50" s="3"/>
      <c r="T50" s="3" t="b">
        <f>IF(Table1[[#This Row],[Salary Schedule Step Increases (%) - moving employees one or more years of experience on your local schedule]]=0, FALSE, TRUE)</f>
        <v>0</v>
      </c>
      <c r="U50" s="3" t="b">
        <f>IF(Table1[[#This Row],[Increase to Salary Schedule (%) - overall increase to salary schedule amounts (e.g. increase of 1%, increase of $500, etc.)]]=0, FALSE, TRUE)</f>
        <v>1</v>
      </c>
      <c r="V50" s="3" t="b">
        <f>IF(Table1[[#This Row],[Bonus Payments (%)]]=0, FALSE, TRUE)</f>
        <v>0</v>
      </c>
      <c r="W50" s="3" t="b">
        <f>IF(Table1[[#This Row],[Differentiated Pay (%)]]=0, FALSE, TRUE)</f>
        <v>0</v>
      </c>
      <c r="X50" s="3" t="b">
        <f>IF(Table1[[#This Row],[Covering additional existing positions with the new salary funds? (%)]]=0, FALSE, TRUE)</f>
        <v>0</v>
      </c>
      <c r="Y50" s="3" t="b">
        <f>IF(Table1[[#This Row],[Adding additional positions? (%)]]=0, FALSE, TRUE)</f>
        <v>0</v>
      </c>
      <c r="Z50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51" spans="1:26" x14ac:dyDescent="0.25">
      <c r="A51">
        <v>56</v>
      </c>
      <c r="B51" s="1">
        <v>44181.585520833301</v>
      </c>
      <c r="C51" s="1">
        <v>44181.592141203699</v>
      </c>
      <c r="D51" s="3" t="s">
        <v>19</v>
      </c>
      <c r="E51" s="3"/>
      <c r="F51" s="3" t="s">
        <v>178</v>
      </c>
      <c r="G51" s="3" t="s">
        <v>179</v>
      </c>
      <c r="H51" s="3" t="s">
        <v>22</v>
      </c>
      <c r="I51" s="2">
        <v>0</v>
      </c>
      <c r="J51" s="2">
        <v>2</v>
      </c>
      <c r="K51" s="2">
        <v>0</v>
      </c>
      <c r="L51" s="2">
        <v>0</v>
      </c>
      <c r="M51" s="2">
        <v>0</v>
      </c>
      <c r="N51" s="2">
        <v>1</v>
      </c>
      <c r="O51" s="2">
        <v>0</v>
      </c>
      <c r="P51" s="3" t="s">
        <v>22</v>
      </c>
      <c r="Q51" s="2" t="s">
        <v>180</v>
      </c>
      <c r="R51" s="3" t="s">
        <v>25</v>
      </c>
      <c r="S51" s="3"/>
      <c r="T51" s="3" t="b">
        <f>IF(Table1[[#This Row],[Salary Schedule Step Increases (%) - moving employees one or more years of experience on your local schedule]]=0, FALSE, TRUE)</f>
        <v>0</v>
      </c>
      <c r="U51" s="3" t="b">
        <f>IF(Table1[[#This Row],[Increase to Salary Schedule (%) - overall increase to salary schedule amounts (e.g. increase of 1%, increase of $500, etc.)]]=0, FALSE, TRUE)</f>
        <v>1</v>
      </c>
      <c r="V51" s="3" t="b">
        <f>IF(Table1[[#This Row],[Bonus Payments (%)]]=0, FALSE, TRUE)</f>
        <v>0</v>
      </c>
      <c r="W51" s="3" t="b">
        <f>IF(Table1[[#This Row],[Differentiated Pay (%)]]=0, FALSE, TRUE)</f>
        <v>0</v>
      </c>
      <c r="X51" s="3" t="b">
        <f>IF(Table1[[#This Row],[Covering additional existing positions with the new salary funds? (%)]]=0, FALSE, TRUE)</f>
        <v>1</v>
      </c>
      <c r="Y51" s="3" t="b">
        <f>IF(Table1[[#This Row],[Adding additional positions? (%)]]=0, FALSE, TRUE)</f>
        <v>0</v>
      </c>
      <c r="Z51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52" spans="1:26" x14ac:dyDescent="0.25">
      <c r="A52">
        <v>57</v>
      </c>
      <c r="B52" s="1">
        <v>44181.585821759298</v>
      </c>
      <c r="C52" s="1">
        <v>44181.594780092601</v>
      </c>
      <c r="D52" s="3" t="s">
        <v>19</v>
      </c>
      <c r="E52" s="3"/>
      <c r="F52" s="3" t="s">
        <v>181</v>
      </c>
      <c r="G52" s="3" t="s">
        <v>182</v>
      </c>
      <c r="H52" s="3" t="s">
        <v>22</v>
      </c>
      <c r="I52" s="2">
        <v>0</v>
      </c>
      <c r="J52" s="2">
        <v>4</v>
      </c>
      <c r="K52" s="2">
        <v>0</v>
      </c>
      <c r="L52" s="2">
        <v>0</v>
      </c>
      <c r="M52" s="3" t="s">
        <v>52</v>
      </c>
      <c r="N52" s="2">
        <v>0</v>
      </c>
      <c r="O52" s="2">
        <v>0</v>
      </c>
      <c r="P52" s="3" t="s">
        <v>22</v>
      </c>
      <c r="Q52" s="2" t="s">
        <v>183</v>
      </c>
      <c r="R52" s="3" t="s">
        <v>25</v>
      </c>
      <c r="S52" s="3"/>
      <c r="T52" s="3" t="b">
        <f>IF(Table1[[#This Row],[Salary Schedule Step Increases (%) - moving employees one or more years of experience on your local schedule]]=0, FALSE, TRUE)</f>
        <v>0</v>
      </c>
      <c r="U52" s="3" t="b">
        <f>IF(Table1[[#This Row],[Increase to Salary Schedule (%) - overall increase to salary schedule amounts (e.g. increase of 1%, increase of $500, etc.)]]=0, FALSE, TRUE)</f>
        <v>1</v>
      </c>
      <c r="V52" s="3" t="b">
        <f>IF(Table1[[#This Row],[Bonus Payments (%)]]=0, FALSE, TRUE)</f>
        <v>0</v>
      </c>
      <c r="W52" s="3" t="b">
        <f>IF(Table1[[#This Row],[Differentiated Pay (%)]]=0, FALSE, TRUE)</f>
        <v>0</v>
      </c>
      <c r="X52" s="3" t="b">
        <f>IF(Table1[[#This Row],[Covering additional existing positions with the new salary funds? (%)]]=0, FALSE, TRUE)</f>
        <v>0</v>
      </c>
      <c r="Y52" s="3" t="b">
        <f>IF(Table1[[#This Row],[Adding additional positions? (%)]]=0, FALSE, TRUE)</f>
        <v>0</v>
      </c>
      <c r="Z52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53" spans="1:26" x14ac:dyDescent="0.25">
      <c r="A53">
        <v>58</v>
      </c>
      <c r="B53" s="1">
        <v>44181.598923611098</v>
      </c>
      <c r="C53" s="1">
        <v>44181.605127314797</v>
      </c>
      <c r="D53" s="3" t="s">
        <v>19</v>
      </c>
      <c r="E53" s="3"/>
      <c r="F53" s="3" t="s">
        <v>184</v>
      </c>
      <c r="G53" s="3" t="s">
        <v>185</v>
      </c>
      <c r="H53" s="3" t="s">
        <v>22</v>
      </c>
      <c r="I53" s="2">
        <v>1</v>
      </c>
      <c r="J53" s="2">
        <v>2</v>
      </c>
      <c r="K53" s="2">
        <v>0</v>
      </c>
      <c r="L53" s="2">
        <v>0</v>
      </c>
      <c r="M53" s="3" t="s">
        <v>186</v>
      </c>
      <c r="N53" s="2">
        <v>0</v>
      </c>
      <c r="O53" s="2">
        <v>0</v>
      </c>
      <c r="P53" s="3" t="s">
        <v>22</v>
      </c>
      <c r="Q53" s="2" t="s">
        <v>180</v>
      </c>
      <c r="R53" s="3" t="s">
        <v>25</v>
      </c>
      <c r="S53" s="3"/>
      <c r="T53" s="3" t="b">
        <f>IF(Table1[[#This Row],[Salary Schedule Step Increases (%) - moving employees one or more years of experience on your local schedule]]=0, FALSE, TRUE)</f>
        <v>1</v>
      </c>
      <c r="U53" s="3" t="b">
        <f>IF(Table1[[#This Row],[Increase to Salary Schedule (%) - overall increase to salary schedule amounts (e.g. increase of 1%, increase of $500, etc.)]]=0, FALSE, TRUE)</f>
        <v>1</v>
      </c>
      <c r="V53" s="3" t="b">
        <f>IF(Table1[[#This Row],[Bonus Payments (%)]]=0, FALSE, TRUE)</f>
        <v>0</v>
      </c>
      <c r="W53" s="3" t="b">
        <f>IF(Table1[[#This Row],[Differentiated Pay (%)]]=0, FALSE, TRUE)</f>
        <v>0</v>
      </c>
      <c r="X53" s="3" t="b">
        <f>IF(Table1[[#This Row],[Covering additional existing positions with the new salary funds? (%)]]=0, FALSE, TRUE)</f>
        <v>0</v>
      </c>
      <c r="Y53" s="3" t="b">
        <f>IF(Table1[[#This Row],[Adding additional positions? (%)]]=0, FALSE, TRUE)</f>
        <v>0</v>
      </c>
      <c r="Z53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54" spans="1:26" x14ac:dyDescent="0.25">
      <c r="A54">
        <v>59</v>
      </c>
      <c r="B54" s="1">
        <v>44181.602071759298</v>
      </c>
      <c r="C54" s="1">
        <v>44181.6171875</v>
      </c>
      <c r="D54" s="3" t="s">
        <v>19</v>
      </c>
      <c r="E54" s="3"/>
      <c r="F54" s="3" t="s">
        <v>187</v>
      </c>
      <c r="G54" s="3" t="s">
        <v>188</v>
      </c>
      <c r="H54" s="3" t="s">
        <v>22</v>
      </c>
      <c r="I54" s="2">
        <v>50</v>
      </c>
      <c r="J54" s="2">
        <v>50</v>
      </c>
      <c r="K54" s="2">
        <v>0</v>
      </c>
      <c r="L54" s="2">
        <v>0</v>
      </c>
      <c r="M54" s="3" t="s">
        <v>189</v>
      </c>
      <c r="N54" s="2">
        <v>0</v>
      </c>
      <c r="O54" s="2">
        <v>0</v>
      </c>
      <c r="P54" s="3" t="s">
        <v>22</v>
      </c>
      <c r="Q54" s="2" t="s">
        <v>190</v>
      </c>
      <c r="R54" s="3" t="s">
        <v>25</v>
      </c>
      <c r="S54" s="3"/>
      <c r="T54" s="3" t="b">
        <f>IF(Table1[[#This Row],[Salary Schedule Step Increases (%) - moving employees one or more years of experience on your local schedule]]=0, FALSE, TRUE)</f>
        <v>1</v>
      </c>
      <c r="U54" s="3" t="b">
        <f>IF(Table1[[#This Row],[Increase to Salary Schedule (%) - overall increase to salary schedule amounts (e.g. increase of 1%, increase of $500, etc.)]]=0, FALSE, TRUE)</f>
        <v>1</v>
      </c>
      <c r="V54" s="3" t="b">
        <f>IF(Table1[[#This Row],[Bonus Payments (%)]]=0, FALSE, TRUE)</f>
        <v>0</v>
      </c>
      <c r="W54" s="3" t="b">
        <f>IF(Table1[[#This Row],[Differentiated Pay (%)]]=0, FALSE, TRUE)</f>
        <v>0</v>
      </c>
      <c r="X54" s="3" t="b">
        <f>IF(Table1[[#This Row],[Covering additional existing positions with the new salary funds? (%)]]=0, FALSE, TRUE)</f>
        <v>0</v>
      </c>
      <c r="Y54" s="3" t="b">
        <f>IF(Table1[[#This Row],[Adding additional positions? (%)]]=0, FALSE, TRUE)</f>
        <v>0</v>
      </c>
      <c r="Z54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55" spans="1:26" x14ac:dyDescent="0.25">
      <c r="A55">
        <v>60</v>
      </c>
      <c r="B55" s="1">
        <v>44181.638043981497</v>
      </c>
      <c r="C55" s="1">
        <v>44181.650625000002</v>
      </c>
      <c r="D55" s="3" t="s">
        <v>19</v>
      </c>
      <c r="E55" s="3"/>
      <c r="F55" s="3" t="s">
        <v>191</v>
      </c>
      <c r="G55" s="3" t="s">
        <v>192</v>
      </c>
      <c r="H55" s="3" t="s">
        <v>22</v>
      </c>
      <c r="I55" s="2">
        <v>26</v>
      </c>
      <c r="J55" s="2">
        <v>74</v>
      </c>
      <c r="K55" s="2">
        <v>0</v>
      </c>
      <c r="L55" s="2">
        <v>0</v>
      </c>
      <c r="M55" s="3" t="s">
        <v>46</v>
      </c>
      <c r="N55" s="2">
        <v>0</v>
      </c>
      <c r="O55" s="2">
        <v>0</v>
      </c>
      <c r="P55" s="3" t="s">
        <v>22</v>
      </c>
      <c r="Q55" s="2" t="s">
        <v>193</v>
      </c>
      <c r="R55" s="3" t="s">
        <v>25</v>
      </c>
      <c r="S55" s="3"/>
      <c r="T55" s="3" t="b">
        <f>IF(Table1[[#This Row],[Salary Schedule Step Increases (%) - moving employees one or more years of experience on your local schedule]]=0, FALSE, TRUE)</f>
        <v>1</v>
      </c>
      <c r="U55" s="3" t="b">
        <f>IF(Table1[[#This Row],[Increase to Salary Schedule (%) - overall increase to salary schedule amounts (e.g. increase of 1%, increase of $500, etc.)]]=0, FALSE, TRUE)</f>
        <v>1</v>
      </c>
      <c r="V55" s="3" t="b">
        <f>IF(Table1[[#This Row],[Bonus Payments (%)]]=0, FALSE, TRUE)</f>
        <v>0</v>
      </c>
      <c r="W55" s="3" t="b">
        <f>IF(Table1[[#This Row],[Differentiated Pay (%)]]=0, FALSE, TRUE)</f>
        <v>0</v>
      </c>
      <c r="X55" s="3" t="b">
        <f>IF(Table1[[#This Row],[Covering additional existing positions with the new salary funds? (%)]]=0, FALSE, TRUE)</f>
        <v>0</v>
      </c>
      <c r="Y55" s="3" t="b">
        <f>IF(Table1[[#This Row],[Adding additional positions? (%)]]=0, FALSE, TRUE)</f>
        <v>0</v>
      </c>
      <c r="Z55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56" spans="1:26" x14ac:dyDescent="0.25">
      <c r="A56">
        <v>61</v>
      </c>
      <c r="B56" s="1">
        <v>44182.345104166699</v>
      </c>
      <c r="C56" s="1">
        <v>44182.352164351803</v>
      </c>
      <c r="D56" s="3" t="s">
        <v>19</v>
      </c>
      <c r="E56" s="3"/>
      <c r="F56" s="3" t="s">
        <v>194</v>
      </c>
      <c r="G56" s="3" t="s">
        <v>195</v>
      </c>
      <c r="H56" s="3" t="s">
        <v>22</v>
      </c>
      <c r="I56" s="2">
        <v>100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3" t="s">
        <v>22</v>
      </c>
      <c r="Q56" s="2" t="s">
        <v>196</v>
      </c>
      <c r="R56" s="3" t="s">
        <v>25</v>
      </c>
      <c r="S56" s="3"/>
      <c r="T56" s="3" t="b">
        <f>IF(Table1[[#This Row],[Salary Schedule Step Increases (%) - moving employees one or more years of experience on your local schedule]]=0, FALSE, TRUE)</f>
        <v>1</v>
      </c>
      <c r="U56" s="3" t="b">
        <f>IF(Table1[[#This Row],[Increase to Salary Schedule (%) - overall increase to salary schedule amounts (e.g. increase of 1%, increase of $500, etc.)]]=0, FALSE, TRUE)</f>
        <v>0</v>
      </c>
      <c r="V56" s="3" t="b">
        <f>IF(Table1[[#This Row],[Bonus Payments (%)]]=0, FALSE, TRUE)</f>
        <v>0</v>
      </c>
      <c r="W56" s="3" t="b">
        <f>IF(Table1[[#This Row],[Differentiated Pay (%)]]=0, FALSE, TRUE)</f>
        <v>0</v>
      </c>
      <c r="X56" s="3" t="b">
        <f>IF(Table1[[#This Row],[Covering additional existing positions with the new salary funds? (%)]]=0, FALSE, TRUE)</f>
        <v>0</v>
      </c>
      <c r="Y56" s="3" t="b">
        <f>IF(Table1[[#This Row],[Adding additional positions? (%)]]=0, FALSE, TRUE)</f>
        <v>0</v>
      </c>
      <c r="Z56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57" spans="1:26" x14ac:dyDescent="0.25">
      <c r="A57">
        <v>62</v>
      </c>
      <c r="B57" s="1">
        <v>44182.343541666698</v>
      </c>
      <c r="C57" s="1">
        <v>44182.358495370398</v>
      </c>
      <c r="D57" s="3" t="s">
        <v>19</v>
      </c>
      <c r="E57" s="3"/>
      <c r="F57" s="3" t="s">
        <v>197</v>
      </c>
      <c r="G57" s="3" t="s">
        <v>198</v>
      </c>
      <c r="H57" s="3" t="s">
        <v>22</v>
      </c>
      <c r="I57" s="2">
        <v>0</v>
      </c>
      <c r="J57" s="2">
        <v>100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3" t="s">
        <v>22</v>
      </c>
      <c r="Q57" s="2" t="s">
        <v>23</v>
      </c>
      <c r="R57" s="3" t="s">
        <v>25</v>
      </c>
      <c r="S57" s="3"/>
      <c r="T57" s="3" t="b">
        <f>IF(Table1[[#This Row],[Salary Schedule Step Increases (%) - moving employees one or more years of experience on your local schedule]]=0, FALSE, TRUE)</f>
        <v>0</v>
      </c>
      <c r="U57" s="3" t="b">
        <f>IF(Table1[[#This Row],[Increase to Salary Schedule (%) - overall increase to salary schedule amounts (e.g. increase of 1%, increase of $500, etc.)]]=0, FALSE, TRUE)</f>
        <v>1</v>
      </c>
      <c r="V57" s="3" t="b">
        <f>IF(Table1[[#This Row],[Bonus Payments (%)]]=0, FALSE, TRUE)</f>
        <v>0</v>
      </c>
      <c r="W57" s="3" t="b">
        <f>IF(Table1[[#This Row],[Differentiated Pay (%)]]=0, FALSE, TRUE)</f>
        <v>0</v>
      </c>
      <c r="X57" s="3" t="b">
        <f>IF(Table1[[#This Row],[Covering additional existing positions with the new salary funds? (%)]]=0, FALSE, TRUE)</f>
        <v>0</v>
      </c>
      <c r="Y57" s="3" t="b">
        <f>IF(Table1[[#This Row],[Adding additional positions? (%)]]=0, FALSE, TRUE)</f>
        <v>0</v>
      </c>
      <c r="Z57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58" spans="1:26" x14ac:dyDescent="0.25">
      <c r="A58">
        <v>63</v>
      </c>
      <c r="B58" s="1">
        <v>44182.369421296302</v>
      </c>
      <c r="C58" s="1">
        <v>44182.384166666699</v>
      </c>
      <c r="D58" s="3" t="s">
        <v>19</v>
      </c>
      <c r="E58" s="3"/>
      <c r="F58" s="3" t="s">
        <v>199</v>
      </c>
      <c r="G58" s="3" t="s">
        <v>200</v>
      </c>
      <c r="H58" s="3" t="s">
        <v>22</v>
      </c>
      <c r="I58" s="2">
        <v>79</v>
      </c>
      <c r="J58" s="2">
        <v>1</v>
      </c>
      <c r="K58" s="2">
        <v>0</v>
      </c>
      <c r="L58" s="2">
        <v>0</v>
      </c>
      <c r="M58" s="3" t="s">
        <v>92</v>
      </c>
      <c r="N58" s="2">
        <v>0</v>
      </c>
      <c r="O58" s="2">
        <v>8.5</v>
      </c>
      <c r="P58" s="3" t="s">
        <v>22</v>
      </c>
      <c r="Q58" s="2" t="s">
        <v>201</v>
      </c>
      <c r="R58" s="3" t="s">
        <v>22</v>
      </c>
      <c r="S58" s="2" t="s">
        <v>202</v>
      </c>
      <c r="T58" s="3" t="b">
        <f>IF(Table1[[#This Row],[Salary Schedule Step Increases (%) - moving employees one or more years of experience on your local schedule]]=0, FALSE, TRUE)</f>
        <v>1</v>
      </c>
      <c r="U58" s="3" t="b">
        <f>IF(Table1[[#This Row],[Increase to Salary Schedule (%) - overall increase to salary schedule amounts (e.g. increase of 1%, increase of $500, etc.)]]=0, FALSE, TRUE)</f>
        <v>1</v>
      </c>
      <c r="V58" s="3" t="b">
        <f>IF(Table1[[#This Row],[Bonus Payments (%)]]=0, FALSE, TRUE)</f>
        <v>0</v>
      </c>
      <c r="W58" s="3" t="b">
        <f>IF(Table1[[#This Row],[Differentiated Pay (%)]]=0, FALSE, TRUE)</f>
        <v>0</v>
      </c>
      <c r="X58" s="3" t="b">
        <f>IF(Table1[[#This Row],[Covering additional existing positions with the new salary funds? (%)]]=0, FALSE, TRUE)</f>
        <v>0</v>
      </c>
      <c r="Y58" s="3" t="b">
        <f>IF(Table1[[#This Row],[Adding additional positions? (%)]]=0, FALSE, TRUE)</f>
        <v>1</v>
      </c>
      <c r="Z58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3</v>
      </c>
    </row>
    <row r="59" spans="1:26" x14ac:dyDescent="0.25">
      <c r="A59">
        <v>64</v>
      </c>
      <c r="B59" s="1">
        <v>44182.373483796298</v>
      </c>
      <c r="C59" s="1">
        <v>44182.394236111097</v>
      </c>
      <c r="D59" s="3" t="s">
        <v>19</v>
      </c>
      <c r="E59" s="3"/>
      <c r="F59" s="3" t="s">
        <v>203</v>
      </c>
      <c r="G59" s="3" t="s">
        <v>204</v>
      </c>
      <c r="H59" s="3" t="s">
        <v>22</v>
      </c>
      <c r="I59" s="2">
        <v>0</v>
      </c>
      <c r="J59" s="2">
        <v>3</v>
      </c>
      <c r="K59" s="2">
        <v>0</v>
      </c>
      <c r="L59" s="2">
        <v>0</v>
      </c>
      <c r="M59" s="3" t="s">
        <v>46</v>
      </c>
      <c r="N59" s="2">
        <v>0</v>
      </c>
      <c r="O59" s="2">
        <v>0</v>
      </c>
      <c r="P59" s="3" t="s">
        <v>22</v>
      </c>
      <c r="Q59" s="2" t="s">
        <v>83</v>
      </c>
      <c r="R59" s="3" t="s">
        <v>25</v>
      </c>
      <c r="S59" s="3"/>
      <c r="T59" s="3" t="b">
        <f>IF(Table1[[#This Row],[Salary Schedule Step Increases (%) - moving employees one or more years of experience on your local schedule]]=0, FALSE, TRUE)</f>
        <v>0</v>
      </c>
      <c r="U59" s="3" t="b">
        <f>IF(Table1[[#This Row],[Increase to Salary Schedule (%) - overall increase to salary schedule amounts (e.g. increase of 1%, increase of $500, etc.)]]=0, FALSE, TRUE)</f>
        <v>1</v>
      </c>
      <c r="V59" s="3" t="b">
        <f>IF(Table1[[#This Row],[Bonus Payments (%)]]=0, FALSE, TRUE)</f>
        <v>0</v>
      </c>
      <c r="W59" s="3" t="b">
        <f>IF(Table1[[#This Row],[Differentiated Pay (%)]]=0, FALSE, TRUE)</f>
        <v>0</v>
      </c>
      <c r="X59" s="3" t="b">
        <f>IF(Table1[[#This Row],[Covering additional existing positions with the new salary funds? (%)]]=0, FALSE, TRUE)</f>
        <v>0</v>
      </c>
      <c r="Y59" s="3" t="b">
        <f>IF(Table1[[#This Row],[Adding additional positions? (%)]]=0, FALSE, TRUE)</f>
        <v>0</v>
      </c>
      <c r="Z59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60" spans="1:26" x14ac:dyDescent="0.25">
      <c r="A60">
        <v>65</v>
      </c>
      <c r="B60" s="1">
        <v>44182.385879629597</v>
      </c>
      <c r="C60" s="1">
        <v>44182.421030092599</v>
      </c>
      <c r="D60" s="3" t="s">
        <v>19</v>
      </c>
      <c r="E60" s="3"/>
      <c r="F60" s="3" t="s">
        <v>205</v>
      </c>
      <c r="G60" s="3" t="s">
        <v>206</v>
      </c>
      <c r="H60" s="3" t="s">
        <v>22</v>
      </c>
      <c r="I60" s="2">
        <v>40</v>
      </c>
      <c r="J60" s="2">
        <v>60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3" t="s">
        <v>22</v>
      </c>
      <c r="Q60" s="2" t="s">
        <v>53</v>
      </c>
      <c r="R60" s="3" t="s">
        <v>25</v>
      </c>
      <c r="S60" s="3"/>
      <c r="T60" s="3" t="b">
        <f>IF(Table1[[#This Row],[Salary Schedule Step Increases (%) - moving employees one or more years of experience on your local schedule]]=0, FALSE, TRUE)</f>
        <v>1</v>
      </c>
      <c r="U60" s="3" t="b">
        <f>IF(Table1[[#This Row],[Increase to Salary Schedule (%) - overall increase to salary schedule amounts (e.g. increase of 1%, increase of $500, etc.)]]=0, FALSE, TRUE)</f>
        <v>1</v>
      </c>
      <c r="V60" s="3" t="b">
        <f>IF(Table1[[#This Row],[Bonus Payments (%)]]=0, FALSE, TRUE)</f>
        <v>0</v>
      </c>
      <c r="W60" s="3" t="b">
        <f>IF(Table1[[#This Row],[Differentiated Pay (%)]]=0, FALSE, TRUE)</f>
        <v>0</v>
      </c>
      <c r="X60" s="3" t="b">
        <f>IF(Table1[[#This Row],[Covering additional existing positions with the new salary funds? (%)]]=0, FALSE, TRUE)</f>
        <v>0</v>
      </c>
      <c r="Y60" s="3" t="b">
        <f>IF(Table1[[#This Row],[Adding additional positions? (%)]]=0, FALSE, TRUE)</f>
        <v>0</v>
      </c>
      <c r="Z60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61" spans="1:26" x14ac:dyDescent="0.25">
      <c r="A61">
        <v>66</v>
      </c>
      <c r="B61" s="1">
        <v>44182.449710648099</v>
      </c>
      <c r="C61" s="1">
        <v>44182.455358796302</v>
      </c>
      <c r="D61" s="3" t="s">
        <v>19</v>
      </c>
      <c r="E61" s="3"/>
      <c r="F61" s="3" t="s">
        <v>207</v>
      </c>
      <c r="G61" s="3" t="s">
        <v>208</v>
      </c>
      <c r="H61" s="3" t="s">
        <v>25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 t="s">
        <v>22</v>
      </c>
      <c r="Q61" s="2" t="s">
        <v>147</v>
      </c>
      <c r="R61" s="3" t="s">
        <v>25</v>
      </c>
      <c r="S61" s="3"/>
      <c r="T61" s="3" t="b">
        <f>IF(Table1[[#This Row],[Salary Schedule Step Increases (%) - moving employees one or more years of experience on your local schedule]]=0, FALSE, TRUE)</f>
        <v>0</v>
      </c>
      <c r="U61" s="3" t="b">
        <f>IF(Table1[[#This Row],[Increase to Salary Schedule (%) - overall increase to salary schedule amounts (e.g. increase of 1%, increase of $500, etc.)]]=0, FALSE, TRUE)</f>
        <v>0</v>
      </c>
      <c r="V61" s="3" t="b">
        <f>IF(Table1[[#This Row],[Bonus Payments (%)]]=0, FALSE, TRUE)</f>
        <v>0</v>
      </c>
      <c r="W61" s="3" t="b">
        <f>IF(Table1[[#This Row],[Differentiated Pay (%)]]=0, FALSE, TRUE)</f>
        <v>0</v>
      </c>
      <c r="X61" s="3" t="b">
        <f>IF(Table1[[#This Row],[Covering additional existing positions with the new salary funds? (%)]]=0, FALSE, TRUE)</f>
        <v>0</v>
      </c>
      <c r="Y61" s="3" t="b">
        <f>IF(Table1[[#This Row],[Adding additional positions? (%)]]=0, FALSE, TRUE)</f>
        <v>0</v>
      </c>
      <c r="Z61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62" spans="1:26" x14ac:dyDescent="0.25">
      <c r="A62">
        <v>67</v>
      </c>
      <c r="B62" s="1">
        <v>44182.455636574101</v>
      </c>
      <c r="C62" s="1">
        <v>44182.457372685203</v>
      </c>
      <c r="D62" s="3" t="s">
        <v>19</v>
      </c>
      <c r="E62" s="3"/>
      <c r="F62" s="3" t="s">
        <v>207</v>
      </c>
      <c r="G62" s="3" t="s">
        <v>208</v>
      </c>
      <c r="H62" s="3" t="s">
        <v>25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 t="s">
        <v>22</v>
      </c>
      <c r="Q62" s="2" t="s">
        <v>147</v>
      </c>
      <c r="R62" s="3" t="s">
        <v>25</v>
      </c>
      <c r="S62" s="3"/>
      <c r="T62" s="3" t="b">
        <f>IF(Table1[[#This Row],[Salary Schedule Step Increases (%) - moving employees one or more years of experience on your local schedule]]=0, FALSE, TRUE)</f>
        <v>0</v>
      </c>
      <c r="U62" s="3" t="b">
        <f>IF(Table1[[#This Row],[Increase to Salary Schedule (%) - overall increase to salary schedule amounts (e.g. increase of 1%, increase of $500, etc.)]]=0, FALSE, TRUE)</f>
        <v>0</v>
      </c>
      <c r="V62" s="3" t="b">
        <f>IF(Table1[[#This Row],[Bonus Payments (%)]]=0, FALSE, TRUE)</f>
        <v>0</v>
      </c>
      <c r="W62" s="3" t="b">
        <f>IF(Table1[[#This Row],[Differentiated Pay (%)]]=0, FALSE, TRUE)</f>
        <v>0</v>
      </c>
      <c r="X62" s="3" t="b">
        <f>IF(Table1[[#This Row],[Covering additional existing positions with the new salary funds? (%)]]=0, FALSE, TRUE)</f>
        <v>0</v>
      </c>
      <c r="Y62" s="3" t="b">
        <f>IF(Table1[[#This Row],[Adding additional positions? (%)]]=0, FALSE, TRUE)</f>
        <v>0</v>
      </c>
      <c r="Z62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63" spans="1:26" x14ac:dyDescent="0.25">
      <c r="A63">
        <v>68</v>
      </c>
      <c r="B63" s="1">
        <v>44182.4687037037</v>
      </c>
      <c r="C63" s="1">
        <v>44182.476412037002</v>
      </c>
      <c r="D63" s="3" t="s">
        <v>19</v>
      </c>
      <c r="E63" s="3"/>
      <c r="F63" s="3" t="s">
        <v>209</v>
      </c>
      <c r="G63" s="3" t="s">
        <v>210</v>
      </c>
      <c r="H63" s="3" t="s">
        <v>22</v>
      </c>
      <c r="I63" s="2">
        <v>0</v>
      </c>
      <c r="J63" s="2">
        <v>100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3" t="s">
        <v>22</v>
      </c>
      <c r="Q63" s="2" t="s">
        <v>83</v>
      </c>
      <c r="R63" s="3" t="s">
        <v>25</v>
      </c>
      <c r="S63" s="3"/>
      <c r="T63" s="3" t="b">
        <f>IF(Table1[[#This Row],[Salary Schedule Step Increases (%) - moving employees one or more years of experience on your local schedule]]=0, FALSE, TRUE)</f>
        <v>0</v>
      </c>
      <c r="U63" s="3" t="b">
        <f>IF(Table1[[#This Row],[Increase to Salary Schedule (%) - overall increase to salary schedule amounts (e.g. increase of 1%, increase of $500, etc.)]]=0, FALSE, TRUE)</f>
        <v>1</v>
      </c>
      <c r="V63" s="3" t="b">
        <f>IF(Table1[[#This Row],[Bonus Payments (%)]]=0, FALSE, TRUE)</f>
        <v>0</v>
      </c>
      <c r="W63" s="3" t="b">
        <f>IF(Table1[[#This Row],[Differentiated Pay (%)]]=0, FALSE, TRUE)</f>
        <v>0</v>
      </c>
      <c r="X63" s="3" t="b">
        <f>IF(Table1[[#This Row],[Covering additional existing positions with the new salary funds? (%)]]=0, FALSE, TRUE)</f>
        <v>0</v>
      </c>
      <c r="Y63" s="3" t="b">
        <f>IF(Table1[[#This Row],[Adding additional positions? (%)]]=0, FALSE, TRUE)</f>
        <v>0</v>
      </c>
      <c r="Z63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64" spans="1:26" x14ac:dyDescent="0.25">
      <c r="A64">
        <v>69</v>
      </c>
      <c r="B64" s="1">
        <v>44182.512499999997</v>
      </c>
      <c r="C64" s="1">
        <v>44182.539988425902</v>
      </c>
      <c r="D64" s="3" t="s">
        <v>19</v>
      </c>
      <c r="E64" s="3"/>
      <c r="F64" s="3" t="s">
        <v>211</v>
      </c>
      <c r="G64" s="3" t="s">
        <v>212</v>
      </c>
      <c r="H64" s="3" t="s">
        <v>22</v>
      </c>
      <c r="I64" s="2">
        <v>0</v>
      </c>
      <c r="J64" s="2">
        <v>100</v>
      </c>
      <c r="K64" s="2">
        <v>0</v>
      </c>
      <c r="L64" s="2">
        <v>0</v>
      </c>
      <c r="M64" s="3" t="s">
        <v>46</v>
      </c>
      <c r="N64" s="2">
        <v>0</v>
      </c>
      <c r="O64" s="2">
        <v>0</v>
      </c>
      <c r="P64" s="3" t="s">
        <v>22</v>
      </c>
      <c r="Q64" s="2" t="s">
        <v>213</v>
      </c>
      <c r="R64" s="3" t="s">
        <v>25</v>
      </c>
      <c r="S64" s="3"/>
      <c r="T64" s="3" t="b">
        <f>IF(Table1[[#This Row],[Salary Schedule Step Increases (%) - moving employees one or more years of experience on your local schedule]]=0, FALSE, TRUE)</f>
        <v>0</v>
      </c>
      <c r="U64" s="3" t="b">
        <f>IF(Table1[[#This Row],[Increase to Salary Schedule (%) - overall increase to salary schedule amounts (e.g. increase of 1%, increase of $500, etc.)]]=0, FALSE, TRUE)</f>
        <v>1</v>
      </c>
      <c r="V64" s="3" t="b">
        <f>IF(Table1[[#This Row],[Bonus Payments (%)]]=0, FALSE, TRUE)</f>
        <v>0</v>
      </c>
      <c r="W64" s="3" t="b">
        <f>IF(Table1[[#This Row],[Differentiated Pay (%)]]=0, FALSE, TRUE)</f>
        <v>0</v>
      </c>
      <c r="X64" s="3" t="b">
        <f>IF(Table1[[#This Row],[Covering additional existing positions with the new salary funds? (%)]]=0, FALSE, TRUE)</f>
        <v>0</v>
      </c>
      <c r="Y64" s="3" t="b">
        <f>IF(Table1[[#This Row],[Adding additional positions? (%)]]=0, FALSE, TRUE)</f>
        <v>0</v>
      </c>
      <c r="Z64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65" spans="1:26" x14ac:dyDescent="0.25">
      <c r="A65">
        <v>70</v>
      </c>
      <c r="B65" s="1">
        <v>44182.550532407397</v>
      </c>
      <c r="C65" s="1">
        <v>44182.552129629599</v>
      </c>
      <c r="D65" s="3" t="s">
        <v>19</v>
      </c>
      <c r="E65" s="3"/>
      <c r="F65" s="3" t="s">
        <v>214</v>
      </c>
      <c r="G65" s="3" t="s">
        <v>215</v>
      </c>
      <c r="H65" s="3" t="s">
        <v>25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 t="s">
        <v>25</v>
      </c>
      <c r="Q65" s="3"/>
      <c r="R65" s="3" t="s">
        <v>25</v>
      </c>
      <c r="S65" s="3"/>
      <c r="T65" s="3" t="b">
        <f>IF(Table1[[#This Row],[Salary Schedule Step Increases (%) - moving employees one or more years of experience on your local schedule]]=0, FALSE, TRUE)</f>
        <v>0</v>
      </c>
      <c r="U65" s="3" t="b">
        <f>IF(Table1[[#This Row],[Increase to Salary Schedule (%) - overall increase to salary schedule amounts (e.g. increase of 1%, increase of $500, etc.)]]=0, FALSE, TRUE)</f>
        <v>0</v>
      </c>
      <c r="V65" s="3" t="b">
        <f>IF(Table1[[#This Row],[Bonus Payments (%)]]=0, FALSE, TRUE)</f>
        <v>0</v>
      </c>
      <c r="W65" s="3" t="b">
        <f>IF(Table1[[#This Row],[Differentiated Pay (%)]]=0, FALSE, TRUE)</f>
        <v>0</v>
      </c>
      <c r="X65" s="3" t="b">
        <f>IF(Table1[[#This Row],[Covering additional existing positions with the new salary funds? (%)]]=0, FALSE, TRUE)</f>
        <v>0</v>
      </c>
      <c r="Y65" s="3" t="b">
        <f>IF(Table1[[#This Row],[Adding additional positions? (%)]]=0, FALSE, TRUE)</f>
        <v>0</v>
      </c>
      <c r="Z65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66" spans="1:26" x14ac:dyDescent="0.25">
      <c r="A66">
        <v>71</v>
      </c>
      <c r="B66" s="1">
        <v>44182.561215277798</v>
      </c>
      <c r="C66" s="1">
        <v>44182.569166666697</v>
      </c>
      <c r="D66" s="3" t="s">
        <v>19</v>
      </c>
      <c r="E66" s="3"/>
      <c r="F66" s="3" t="s">
        <v>216</v>
      </c>
      <c r="G66" s="3" t="s">
        <v>217</v>
      </c>
      <c r="H66" s="3" t="s">
        <v>22</v>
      </c>
      <c r="I66" s="2">
        <v>2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3" t="s">
        <v>22</v>
      </c>
      <c r="Q66" s="2" t="s">
        <v>218</v>
      </c>
      <c r="R66" s="3" t="s">
        <v>25</v>
      </c>
      <c r="S66" s="3"/>
      <c r="T66" s="3" t="b">
        <f>IF(Table1[[#This Row],[Salary Schedule Step Increases (%) - moving employees one or more years of experience on your local schedule]]=0, FALSE, TRUE)</f>
        <v>1</v>
      </c>
      <c r="U66" s="3" t="b">
        <f>IF(Table1[[#This Row],[Increase to Salary Schedule (%) - overall increase to salary schedule amounts (e.g. increase of 1%, increase of $500, etc.)]]=0, FALSE, TRUE)</f>
        <v>0</v>
      </c>
      <c r="V66" s="3" t="b">
        <f>IF(Table1[[#This Row],[Bonus Payments (%)]]=0, FALSE, TRUE)</f>
        <v>0</v>
      </c>
      <c r="W66" s="3" t="b">
        <f>IF(Table1[[#This Row],[Differentiated Pay (%)]]=0, FALSE, TRUE)</f>
        <v>0</v>
      </c>
      <c r="X66" s="3" t="b">
        <f>IF(Table1[[#This Row],[Covering additional existing positions with the new salary funds? (%)]]=0, FALSE, TRUE)</f>
        <v>0</v>
      </c>
      <c r="Y66" s="3" t="b">
        <f>IF(Table1[[#This Row],[Adding additional positions? (%)]]=0, FALSE, TRUE)</f>
        <v>0</v>
      </c>
      <c r="Z66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67" spans="1:26" x14ac:dyDescent="0.25">
      <c r="A67">
        <v>73</v>
      </c>
      <c r="B67" s="1">
        <v>44181.408807870401</v>
      </c>
      <c r="C67" s="1">
        <v>44182.5768634259</v>
      </c>
      <c r="D67" s="3" t="s">
        <v>19</v>
      </c>
      <c r="E67" s="3"/>
      <c r="F67" s="3" t="s">
        <v>219</v>
      </c>
      <c r="G67" s="3" t="s">
        <v>220</v>
      </c>
      <c r="H67" s="3" t="s">
        <v>22</v>
      </c>
      <c r="I67" s="2">
        <v>0</v>
      </c>
      <c r="J67" s="2">
        <v>100</v>
      </c>
      <c r="K67" s="2">
        <v>0</v>
      </c>
      <c r="L67" s="2">
        <v>0</v>
      </c>
      <c r="M67" s="3" t="s">
        <v>46</v>
      </c>
      <c r="N67" s="2">
        <v>0</v>
      </c>
      <c r="O67" s="2">
        <v>0</v>
      </c>
      <c r="P67" s="3" t="s">
        <v>22</v>
      </c>
      <c r="Q67" s="2" t="s">
        <v>221</v>
      </c>
      <c r="R67" s="3" t="s">
        <v>25</v>
      </c>
      <c r="S67" s="3"/>
      <c r="T67" s="3" t="b">
        <f>IF(Table1[[#This Row],[Salary Schedule Step Increases (%) - moving employees one or more years of experience on your local schedule]]=0, FALSE, TRUE)</f>
        <v>0</v>
      </c>
      <c r="U67" s="3" t="b">
        <f>IF(Table1[[#This Row],[Increase to Salary Schedule (%) - overall increase to salary schedule amounts (e.g. increase of 1%, increase of $500, etc.)]]=0, FALSE, TRUE)</f>
        <v>1</v>
      </c>
      <c r="V67" s="3" t="b">
        <f>IF(Table1[[#This Row],[Bonus Payments (%)]]=0, FALSE, TRUE)</f>
        <v>0</v>
      </c>
      <c r="W67" s="3" t="b">
        <f>IF(Table1[[#This Row],[Differentiated Pay (%)]]=0, FALSE, TRUE)</f>
        <v>0</v>
      </c>
      <c r="X67" s="3" t="b">
        <f>IF(Table1[[#This Row],[Covering additional existing positions with the new salary funds? (%)]]=0, FALSE, TRUE)</f>
        <v>0</v>
      </c>
      <c r="Y67" s="3" t="b">
        <f>IF(Table1[[#This Row],[Adding additional positions? (%)]]=0, FALSE, TRUE)</f>
        <v>0</v>
      </c>
      <c r="Z67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68" spans="1:26" x14ac:dyDescent="0.25">
      <c r="A68">
        <v>74</v>
      </c>
      <c r="B68" s="1">
        <v>44182.574525463002</v>
      </c>
      <c r="C68" s="1">
        <v>44182.581192129597</v>
      </c>
      <c r="D68" s="3" t="s">
        <v>19</v>
      </c>
      <c r="E68" s="3"/>
      <c r="F68" s="3" t="s">
        <v>222</v>
      </c>
      <c r="G68" s="3" t="s">
        <v>223</v>
      </c>
      <c r="H68" s="3" t="s">
        <v>22</v>
      </c>
      <c r="I68" s="2">
        <v>0</v>
      </c>
      <c r="J68" s="2">
        <v>100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3" t="s">
        <v>22</v>
      </c>
      <c r="Q68" s="2" t="s">
        <v>193</v>
      </c>
      <c r="R68" s="3" t="s">
        <v>25</v>
      </c>
      <c r="S68" s="3"/>
      <c r="T68" s="3" t="b">
        <f>IF(Table1[[#This Row],[Salary Schedule Step Increases (%) - moving employees one or more years of experience on your local schedule]]=0, FALSE, TRUE)</f>
        <v>0</v>
      </c>
      <c r="U68" s="3" t="b">
        <f>IF(Table1[[#This Row],[Increase to Salary Schedule (%) - overall increase to salary schedule amounts (e.g. increase of 1%, increase of $500, etc.)]]=0, FALSE, TRUE)</f>
        <v>1</v>
      </c>
      <c r="V68" s="3" t="b">
        <f>IF(Table1[[#This Row],[Bonus Payments (%)]]=0, FALSE, TRUE)</f>
        <v>0</v>
      </c>
      <c r="W68" s="3" t="b">
        <f>IF(Table1[[#This Row],[Differentiated Pay (%)]]=0, FALSE, TRUE)</f>
        <v>0</v>
      </c>
      <c r="X68" s="3" t="b">
        <f>IF(Table1[[#This Row],[Covering additional existing positions with the new salary funds? (%)]]=0, FALSE, TRUE)</f>
        <v>0</v>
      </c>
      <c r="Y68" s="3" t="b">
        <f>IF(Table1[[#This Row],[Adding additional positions? (%)]]=0, FALSE, TRUE)</f>
        <v>0</v>
      </c>
      <c r="Z68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69" spans="1:26" x14ac:dyDescent="0.25">
      <c r="A69">
        <v>75</v>
      </c>
      <c r="B69" s="1">
        <v>44182.568136574097</v>
      </c>
      <c r="C69" s="1">
        <v>44182.583749999998</v>
      </c>
      <c r="D69" s="3" t="s">
        <v>19</v>
      </c>
      <c r="E69" s="3"/>
      <c r="F69" s="3" t="s">
        <v>224</v>
      </c>
      <c r="G69" s="3" t="s">
        <v>225</v>
      </c>
      <c r="H69" s="3" t="s">
        <v>22</v>
      </c>
      <c r="I69" s="2">
        <v>100</v>
      </c>
      <c r="J69" s="2">
        <v>0</v>
      </c>
      <c r="K69" s="2">
        <v>0</v>
      </c>
      <c r="L69" s="2">
        <v>0</v>
      </c>
      <c r="M69" s="3" t="s">
        <v>52</v>
      </c>
      <c r="N69" s="2">
        <v>0</v>
      </c>
      <c r="O69" s="2">
        <v>0</v>
      </c>
      <c r="P69" s="3" t="s">
        <v>25</v>
      </c>
      <c r="Q69" s="3"/>
      <c r="R69" s="3" t="s">
        <v>25</v>
      </c>
      <c r="S69" s="3"/>
      <c r="T69" s="3" t="b">
        <f>IF(Table1[[#This Row],[Salary Schedule Step Increases (%) - moving employees one or more years of experience on your local schedule]]=0, FALSE, TRUE)</f>
        <v>1</v>
      </c>
      <c r="U69" s="3" t="b">
        <f>IF(Table1[[#This Row],[Increase to Salary Schedule (%) - overall increase to salary schedule amounts (e.g. increase of 1%, increase of $500, etc.)]]=0, FALSE, TRUE)</f>
        <v>0</v>
      </c>
      <c r="V69" s="3" t="b">
        <f>IF(Table1[[#This Row],[Bonus Payments (%)]]=0, FALSE, TRUE)</f>
        <v>0</v>
      </c>
      <c r="W69" s="3" t="b">
        <f>IF(Table1[[#This Row],[Differentiated Pay (%)]]=0, FALSE, TRUE)</f>
        <v>0</v>
      </c>
      <c r="X69" s="3" t="b">
        <f>IF(Table1[[#This Row],[Covering additional existing positions with the new salary funds? (%)]]=0, FALSE, TRUE)</f>
        <v>0</v>
      </c>
      <c r="Y69" s="3" t="b">
        <f>IF(Table1[[#This Row],[Adding additional positions? (%)]]=0, FALSE, TRUE)</f>
        <v>0</v>
      </c>
      <c r="Z69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70" spans="1:26" x14ac:dyDescent="0.25">
      <c r="A70">
        <v>76</v>
      </c>
      <c r="B70" s="1">
        <v>44182.301527777803</v>
      </c>
      <c r="C70" s="1">
        <v>44182.601956018501</v>
      </c>
      <c r="D70" s="3" t="s">
        <v>19</v>
      </c>
      <c r="E70" s="3"/>
      <c r="F70" s="3" t="s">
        <v>226</v>
      </c>
      <c r="G70" s="3" t="s">
        <v>227</v>
      </c>
      <c r="H70" s="3" t="s">
        <v>25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 t="s">
        <v>22</v>
      </c>
      <c r="Q70" s="2" t="s">
        <v>23</v>
      </c>
      <c r="R70" s="3" t="s">
        <v>25</v>
      </c>
      <c r="S70" s="3"/>
      <c r="T70" s="3" t="b">
        <f>IF(Table1[[#This Row],[Salary Schedule Step Increases (%) - moving employees one or more years of experience on your local schedule]]=0, FALSE, TRUE)</f>
        <v>0</v>
      </c>
      <c r="U70" s="3" t="b">
        <f>IF(Table1[[#This Row],[Increase to Salary Schedule (%) - overall increase to salary schedule amounts (e.g. increase of 1%, increase of $500, etc.)]]=0, FALSE, TRUE)</f>
        <v>0</v>
      </c>
      <c r="V70" s="3" t="b">
        <f>IF(Table1[[#This Row],[Bonus Payments (%)]]=0, FALSE, TRUE)</f>
        <v>0</v>
      </c>
      <c r="W70" s="3" t="b">
        <f>IF(Table1[[#This Row],[Differentiated Pay (%)]]=0, FALSE, TRUE)</f>
        <v>0</v>
      </c>
      <c r="X70" s="3" t="b">
        <f>IF(Table1[[#This Row],[Covering additional existing positions with the new salary funds? (%)]]=0, FALSE, TRUE)</f>
        <v>0</v>
      </c>
      <c r="Y70" s="3" t="b">
        <f>IF(Table1[[#This Row],[Adding additional positions? (%)]]=0, FALSE, TRUE)</f>
        <v>0</v>
      </c>
      <c r="Z70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71" spans="1:26" x14ac:dyDescent="0.25">
      <c r="A71">
        <v>77</v>
      </c>
      <c r="B71" s="1">
        <v>44180.637175925898</v>
      </c>
      <c r="C71" s="1">
        <v>44182.627465277801</v>
      </c>
      <c r="D71" s="3" t="s">
        <v>19</v>
      </c>
      <c r="E71" s="3"/>
      <c r="F71" s="3" t="s">
        <v>228</v>
      </c>
      <c r="G71" s="3" t="s">
        <v>229</v>
      </c>
      <c r="H71" s="3" t="s">
        <v>22</v>
      </c>
      <c r="I71" s="2">
        <v>0</v>
      </c>
      <c r="J71" s="2">
        <v>100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3" t="s">
        <v>22</v>
      </c>
      <c r="Q71" s="2" t="s">
        <v>230</v>
      </c>
      <c r="R71" s="3" t="s">
        <v>25</v>
      </c>
      <c r="S71" s="3"/>
      <c r="T71" s="3" t="b">
        <f>IF(Table1[[#This Row],[Salary Schedule Step Increases (%) - moving employees one or more years of experience on your local schedule]]=0, FALSE, TRUE)</f>
        <v>0</v>
      </c>
      <c r="U71" s="3" t="b">
        <f>IF(Table1[[#This Row],[Increase to Salary Schedule (%) - overall increase to salary schedule amounts (e.g. increase of 1%, increase of $500, etc.)]]=0, FALSE, TRUE)</f>
        <v>1</v>
      </c>
      <c r="V71" s="3" t="b">
        <f>IF(Table1[[#This Row],[Bonus Payments (%)]]=0, FALSE, TRUE)</f>
        <v>0</v>
      </c>
      <c r="W71" s="3" t="b">
        <f>IF(Table1[[#This Row],[Differentiated Pay (%)]]=0, FALSE, TRUE)</f>
        <v>0</v>
      </c>
      <c r="X71" s="3" t="b">
        <f>IF(Table1[[#This Row],[Covering additional existing positions with the new salary funds? (%)]]=0, FALSE, TRUE)</f>
        <v>0</v>
      </c>
      <c r="Y71" s="3" t="b">
        <f>IF(Table1[[#This Row],[Adding additional positions? (%)]]=0, FALSE, TRUE)</f>
        <v>0</v>
      </c>
      <c r="Z71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72" spans="1:26" x14ac:dyDescent="0.25">
      <c r="A72">
        <v>78</v>
      </c>
      <c r="B72" s="1">
        <v>44182.644768518498</v>
      </c>
      <c r="C72" s="1">
        <v>44182.647488425901</v>
      </c>
      <c r="D72" s="3" t="s">
        <v>19</v>
      </c>
      <c r="E72" s="3"/>
      <c r="F72" s="3" t="s">
        <v>231</v>
      </c>
      <c r="G72" s="3" t="s">
        <v>232</v>
      </c>
      <c r="H72" s="3" t="s">
        <v>22</v>
      </c>
      <c r="I72" s="2">
        <v>0</v>
      </c>
      <c r="J72" s="2">
        <v>100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3" t="s">
        <v>25</v>
      </c>
      <c r="Q72" s="3"/>
      <c r="R72" s="3" t="s">
        <v>25</v>
      </c>
      <c r="S72" s="3"/>
      <c r="T72" s="3" t="b">
        <f>IF(Table1[[#This Row],[Salary Schedule Step Increases (%) - moving employees one or more years of experience on your local schedule]]=0, FALSE, TRUE)</f>
        <v>0</v>
      </c>
      <c r="U72" s="3" t="b">
        <f>IF(Table1[[#This Row],[Increase to Salary Schedule (%) - overall increase to salary schedule amounts (e.g. increase of 1%, increase of $500, etc.)]]=0, FALSE, TRUE)</f>
        <v>1</v>
      </c>
      <c r="V72" s="3" t="b">
        <f>IF(Table1[[#This Row],[Bonus Payments (%)]]=0, FALSE, TRUE)</f>
        <v>0</v>
      </c>
      <c r="W72" s="3" t="b">
        <f>IF(Table1[[#This Row],[Differentiated Pay (%)]]=0, FALSE, TRUE)</f>
        <v>0</v>
      </c>
      <c r="X72" s="3" t="b">
        <f>IF(Table1[[#This Row],[Covering additional existing positions with the new salary funds? (%)]]=0, FALSE, TRUE)</f>
        <v>0</v>
      </c>
      <c r="Y72" s="3" t="b">
        <f>IF(Table1[[#This Row],[Adding additional positions? (%)]]=0, FALSE, TRUE)</f>
        <v>0</v>
      </c>
      <c r="Z72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73" spans="1:26" x14ac:dyDescent="0.25">
      <c r="A73">
        <v>79</v>
      </c>
      <c r="B73" s="1">
        <v>44182.6577777778</v>
      </c>
      <c r="C73" s="1">
        <v>44182.661053240699</v>
      </c>
      <c r="D73" s="3" t="s">
        <v>19</v>
      </c>
      <c r="E73" s="3"/>
      <c r="F73" s="3" t="s">
        <v>233</v>
      </c>
      <c r="G73" s="3" t="s">
        <v>234</v>
      </c>
      <c r="H73" s="3" t="s">
        <v>22</v>
      </c>
      <c r="I73" s="2">
        <v>5</v>
      </c>
      <c r="J73" s="2">
        <v>0</v>
      </c>
      <c r="K73" s="2">
        <v>5</v>
      </c>
      <c r="L73" s="2">
        <v>90</v>
      </c>
      <c r="M73" s="3" t="s">
        <v>235</v>
      </c>
      <c r="N73" s="2">
        <v>0</v>
      </c>
      <c r="O73" s="2">
        <v>0</v>
      </c>
      <c r="P73" s="3" t="s">
        <v>25</v>
      </c>
      <c r="Q73" s="3"/>
      <c r="R73" s="3" t="s">
        <v>25</v>
      </c>
      <c r="S73" s="3"/>
      <c r="T73" s="3" t="b">
        <f>IF(Table1[[#This Row],[Salary Schedule Step Increases (%) - moving employees one or more years of experience on your local schedule]]=0, FALSE, TRUE)</f>
        <v>1</v>
      </c>
      <c r="U73" s="3" t="b">
        <f>IF(Table1[[#This Row],[Increase to Salary Schedule (%) - overall increase to salary schedule amounts (e.g. increase of 1%, increase of $500, etc.)]]=0, FALSE, TRUE)</f>
        <v>0</v>
      </c>
      <c r="V73" s="3" t="b">
        <f>IF(Table1[[#This Row],[Bonus Payments (%)]]=0, FALSE, TRUE)</f>
        <v>1</v>
      </c>
      <c r="W73" s="3" t="b">
        <f>IF(Table1[[#This Row],[Differentiated Pay (%)]]=0, FALSE, TRUE)</f>
        <v>1</v>
      </c>
      <c r="X73" s="3" t="b">
        <f>IF(Table1[[#This Row],[Covering additional existing positions with the new salary funds? (%)]]=0, FALSE, TRUE)</f>
        <v>0</v>
      </c>
      <c r="Y73" s="3" t="b">
        <f>IF(Table1[[#This Row],[Adding additional positions? (%)]]=0, FALSE, TRUE)</f>
        <v>0</v>
      </c>
      <c r="Z73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3</v>
      </c>
    </row>
    <row r="74" spans="1:26" x14ac:dyDescent="0.25">
      <c r="A74">
        <v>80</v>
      </c>
      <c r="B74" s="1">
        <v>44182.712268518502</v>
      </c>
      <c r="C74" s="1">
        <v>44182.714502314797</v>
      </c>
      <c r="D74" s="3" t="s">
        <v>19</v>
      </c>
      <c r="E74" s="3"/>
      <c r="F74" s="3" t="s">
        <v>236</v>
      </c>
      <c r="G74" s="3" t="s">
        <v>237</v>
      </c>
      <c r="H74" s="3" t="s">
        <v>22</v>
      </c>
      <c r="I74" s="2">
        <v>0</v>
      </c>
      <c r="J74" s="2">
        <v>0</v>
      </c>
      <c r="K74" s="2">
        <v>75</v>
      </c>
      <c r="L74" s="2">
        <v>0</v>
      </c>
      <c r="M74" s="2">
        <v>0</v>
      </c>
      <c r="N74" s="2">
        <v>25</v>
      </c>
      <c r="O74" s="2">
        <v>0</v>
      </c>
      <c r="P74" s="3" t="s">
        <v>22</v>
      </c>
      <c r="Q74" s="2" t="s">
        <v>33</v>
      </c>
      <c r="R74" s="3" t="s">
        <v>25</v>
      </c>
      <c r="S74" s="3"/>
      <c r="T74" s="3" t="b">
        <f>IF(Table1[[#This Row],[Salary Schedule Step Increases (%) - moving employees one or more years of experience on your local schedule]]=0, FALSE, TRUE)</f>
        <v>0</v>
      </c>
      <c r="U74" s="3" t="b">
        <f>IF(Table1[[#This Row],[Increase to Salary Schedule (%) - overall increase to salary schedule amounts (e.g. increase of 1%, increase of $500, etc.)]]=0, FALSE, TRUE)</f>
        <v>0</v>
      </c>
      <c r="V74" s="3" t="b">
        <f>IF(Table1[[#This Row],[Bonus Payments (%)]]=0, FALSE, TRUE)</f>
        <v>1</v>
      </c>
      <c r="W74" s="3" t="b">
        <f>IF(Table1[[#This Row],[Differentiated Pay (%)]]=0, FALSE, TRUE)</f>
        <v>0</v>
      </c>
      <c r="X74" s="3" t="b">
        <f>IF(Table1[[#This Row],[Covering additional existing positions with the new salary funds? (%)]]=0, FALSE, TRUE)</f>
        <v>1</v>
      </c>
      <c r="Y74" s="3" t="b">
        <f>IF(Table1[[#This Row],[Adding additional positions? (%)]]=0, FALSE, TRUE)</f>
        <v>0</v>
      </c>
      <c r="Z74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75" spans="1:26" x14ac:dyDescent="0.25">
      <c r="A75">
        <v>81</v>
      </c>
      <c r="B75" s="1">
        <v>44182.758159722202</v>
      </c>
      <c r="C75" s="1">
        <v>44182.761643518497</v>
      </c>
      <c r="D75" s="3" t="s">
        <v>19</v>
      </c>
      <c r="E75" s="3"/>
      <c r="F75" s="3" t="s">
        <v>238</v>
      </c>
      <c r="G75" s="3" t="s">
        <v>239</v>
      </c>
      <c r="H75" s="3" t="s">
        <v>22</v>
      </c>
      <c r="I75" s="2">
        <v>100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3" t="s">
        <v>22</v>
      </c>
      <c r="Q75" s="2" t="s">
        <v>36</v>
      </c>
      <c r="R75" s="3" t="s">
        <v>25</v>
      </c>
      <c r="S75" s="3"/>
      <c r="T75" s="3" t="b">
        <f>IF(Table1[[#This Row],[Salary Schedule Step Increases (%) - moving employees one or more years of experience on your local schedule]]=0, FALSE, TRUE)</f>
        <v>1</v>
      </c>
      <c r="U75" s="3" t="b">
        <f>IF(Table1[[#This Row],[Increase to Salary Schedule (%) - overall increase to salary schedule amounts (e.g. increase of 1%, increase of $500, etc.)]]=0, FALSE, TRUE)</f>
        <v>0</v>
      </c>
      <c r="V75" s="3" t="b">
        <f>IF(Table1[[#This Row],[Bonus Payments (%)]]=0, FALSE, TRUE)</f>
        <v>0</v>
      </c>
      <c r="W75" s="3" t="b">
        <f>IF(Table1[[#This Row],[Differentiated Pay (%)]]=0, FALSE, TRUE)</f>
        <v>0</v>
      </c>
      <c r="X75" s="3" t="b">
        <f>IF(Table1[[#This Row],[Covering additional existing positions with the new salary funds? (%)]]=0, FALSE, TRUE)</f>
        <v>0</v>
      </c>
      <c r="Y75" s="3" t="b">
        <f>IF(Table1[[#This Row],[Adding additional positions? (%)]]=0, FALSE, TRUE)</f>
        <v>0</v>
      </c>
      <c r="Z75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76" spans="1:26" x14ac:dyDescent="0.25">
      <c r="A76">
        <v>82</v>
      </c>
      <c r="B76" s="1">
        <v>44183.3253356481</v>
      </c>
      <c r="C76" s="1">
        <v>44183.338414351798</v>
      </c>
      <c r="D76" s="3" t="s">
        <v>19</v>
      </c>
      <c r="E76" s="3"/>
      <c r="F76" s="3" t="s">
        <v>240</v>
      </c>
      <c r="G76" s="3" t="s">
        <v>241</v>
      </c>
      <c r="H76" s="3" t="s">
        <v>22</v>
      </c>
      <c r="I76" s="2">
        <v>18</v>
      </c>
      <c r="J76" s="2">
        <v>18</v>
      </c>
      <c r="K76" s="2">
        <v>0</v>
      </c>
      <c r="L76" s="2">
        <v>5</v>
      </c>
      <c r="M76" s="3" t="s">
        <v>133</v>
      </c>
      <c r="N76" s="2">
        <v>5</v>
      </c>
      <c r="O76" s="2">
        <v>5</v>
      </c>
      <c r="P76" s="3" t="s">
        <v>22</v>
      </c>
      <c r="Q76" s="2" t="s">
        <v>242</v>
      </c>
      <c r="R76" s="3" t="s">
        <v>25</v>
      </c>
      <c r="S76" s="3"/>
      <c r="T76" s="3" t="b">
        <f>IF(Table1[[#This Row],[Salary Schedule Step Increases (%) - moving employees one or more years of experience on your local schedule]]=0, FALSE, TRUE)</f>
        <v>1</v>
      </c>
      <c r="U76" s="3" t="b">
        <f>IF(Table1[[#This Row],[Increase to Salary Schedule (%) - overall increase to salary schedule amounts (e.g. increase of 1%, increase of $500, etc.)]]=0, FALSE, TRUE)</f>
        <v>1</v>
      </c>
      <c r="V76" s="3" t="b">
        <f>IF(Table1[[#This Row],[Bonus Payments (%)]]=0, FALSE, TRUE)</f>
        <v>0</v>
      </c>
      <c r="W76" s="3" t="b">
        <f>IF(Table1[[#This Row],[Differentiated Pay (%)]]=0, FALSE, TRUE)</f>
        <v>1</v>
      </c>
      <c r="X76" s="3" t="b">
        <f>IF(Table1[[#This Row],[Covering additional existing positions with the new salary funds? (%)]]=0, FALSE, TRUE)</f>
        <v>1</v>
      </c>
      <c r="Y76" s="3" t="b">
        <f>IF(Table1[[#This Row],[Adding additional positions? (%)]]=0, FALSE, TRUE)</f>
        <v>1</v>
      </c>
      <c r="Z76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5</v>
      </c>
    </row>
    <row r="77" spans="1:26" x14ac:dyDescent="0.25">
      <c r="A77">
        <v>83</v>
      </c>
      <c r="B77" s="1">
        <v>44183.345648148097</v>
      </c>
      <c r="C77" s="1">
        <v>44183.385416666701</v>
      </c>
      <c r="D77" s="3" t="s">
        <v>19</v>
      </c>
      <c r="E77" s="3"/>
      <c r="F77" s="3" t="s">
        <v>243</v>
      </c>
      <c r="G77" s="3" t="s">
        <v>244</v>
      </c>
      <c r="H77" s="3" t="s">
        <v>22</v>
      </c>
      <c r="I77" s="2">
        <v>0</v>
      </c>
      <c r="J77" s="2">
        <v>0</v>
      </c>
      <c r="K77" s="2">
        <v>100</v>
      </c>
      <c r="L77" s="2">
        <v>0</v>
      </c>
      <c r="M77" s="2">
        <v>0</v>
      </c>
      <c r="N77" s="2">
        <v>0</v>
      </c>
      <c r="O77" s="2">
        <v>0</v>
      </c>
      <c r="P77" s="3" t="s">
        <v>22</v>
      </c>
      <c r="Q77" s="2" t="s">
        <v>245</v>
      </c>
      <c r="R77" s="3" t="s">
        <v>25</v>
      </c>
      <c r="S77" s="3"/>
      <c r="T77" s="3" t="b">
        <f>IF(Table1[[#This Row],[Salary Schedule Step Increases (%) - moving employees one or more years of experience on your local schedule]]=0, FALSE, TRUE)</f>
        <v>0</v>
      </c>
      <c r="U77" s="3" t="b">
        <f>IF(Table1[[#This Row],[Increase to Salary Schedule (%) - overall increase to salary schedule amounts (e.g. increase of 1%, increase of $500, etc.)]]=0, FALSE, TRUE)</f>
        <v>0</v>
      </c>
      <c r="V77" s="3" t="b">
        <f>IF(Table1[[#This Row],[Bonus Payments (%)]]=0, FALSE, TRUE)</f>
        <v>1</v>
      </c>
      <c r="W77" s="3" t="b">
        <f>IF(Table1[[#This Row],[Differentiated Pay (%)]]=0, FALSE, TRUE)</f>
        <v>0</v>
      </c>
      <c r="X77" s="3" t="b">
        <f>IF(Table1[[#This Row],[Covering additional existing positions with the new salary funds? (%)]]=0, FALSE, TRUE)</f>
        <v>0</v>
      </c>
      <c r="Y77" s="3" t="b">
        <f>IF(Table1[[#This Row],[Adding additional positions? (%)]]=0, FALSE, TRUE)</f>
        <v>0</v>
      </c>
      <c r="Z77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78" spans="1:26" x14ac:dyDescent="0.25">
      <c r="A78">
        <v>84</v>
      </c>
      <c r="B78" s="1">
        <v>44183.367372685199</v>
      </c>
      <c r="C78" s="1">
        <v>44183.385972222197</v>
      </c>
      <c r="D78" s="3" t="s">
        <v>19</v>
      </c>
      <c r="E78" s="3"/>
      <c r="F78" s="3" t="s">
        <v>246</v>
      </c>
      <c r="G78" s="3" t="s">
        <v>247</v>
      </c>
      <c r="H78" s="3" t="s">
        <v>22</v>
      </c>
      <c r="I78" s="2">
        <v>0</v>
      </c>
      <c r="J78" s="2">
        <v>100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3" t="s">
        <v>22</v>
      </c>
      <c r="Q78" s="2" t="s">
        <v>248</v>
      </c>
      <c r="R78" s="3" t="s">
        <v>25</v>
      </c>
      <c r="S78" s="3"/>
      <c r="T78" s="3" t="b">
        <f>IF(Table1[[#This Row],[Salary Schedule Step Increases (%) - moving employees one or more years of experience on your local schedule]]=0, FALSE, TRUE)</f>
        <v>0</v>
      </c>
      <c r="U78" s="3" t="b">
        <f>IF(Table1[[#This Row],[Increase to Salary Schedule (%) - overall increase to salary schedule amounts (e.g. increase of 1%, increase of $500, etc.)]]=0, FALSE, TRUE)</f>
        <v>1</v>
      </c>
      <c r="V78" s="3" t="b">
        <f>IF(Table1[[#This Row],[Bonus Payments (%)]]=0, FALSE, TRUE)</f>
        <v>0</v>
      </c>
      <c r="W78" s="3" t="b">
        <f>IF(Table1[[#This Row],[Differentiated Pay (%)]]=0, FALSE, TRUE)</f>
        <v>0</v>
      </c>
      <c r="X78" s="3" t="b">
        <f>IF(Table1[[#This Row],[Covering additional existing positions with the new salary funds? (%)]]=0, FALSE, TRUE)</f>
        <v>0</v>
      </c>
      <c r="Y78" s="3" t="b">
        <f>IF(Table1[[#This Row],[Adding additional positions? (%)]]=0, FALSE, TRUE)</f>
        <v>0</v>
      </c>
      <c r="Z78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79" spans="1:26" x14ac:dyDescent="0.25">
      <c r="A79">
        <v>85</v>
      </c>
      <c r="B79" s="1">
        <v>44183.409386574102</v>
      </c>
      <c r="C79" s="1">
        <v>44183.415601851797</v>
      </c>
      <c r="D79" s="3" t="s">
        <v>19</v>
      </c>
      <c r="E79" s="3"/>
      <c r="F79" s="3" t="s">
        <v>249</v>
      </c>
      <c r="G79" s="3" t="s">
        <v>250</v>
      </c>
      <c r="H79" s="3" t="s">
        <v>22</v>
      </c>
      <c r="I79" s="2">
        <v>0</v>
      </c>
      <c r="J79" s="2">
        <v>100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3" t="s">
        <v>22</v>
      </c>
      <c r="Q79" s="2" t="s">
        <v>251</v>
      </c>
      <c r="R79" s="3" t="s">
        <v>22</v>
      </c>
      <c r="S79" s="2" t="s">
        <v>23</v>
      </c>
      <c r="T79" s="3" t="b">
        <f>IF(Table1[[#This Row],[Salary Schedule Step Increases (%) - moving employees one or more years of experience on your local schedule]]=0, FALSE, TRUE)</f>
        <v>0</v>
      </c>
      <c r="U79" s="3" t="b">
        <f>IF(Table1[[#This Row],[Increase to Salary Schedule (%) - overall increase to salary schedule amounts (e.g. increase of 1%, increase of $500, etc.)]]=0, FALSE, TRUE)</f>
        <v>1</v>
      </c>
      <c r="V79" s="3" t="b">
        <f>IF(Table1[[#This Row],[Bonus Payments (%)]]=0, FALSE, TRUE)</f>
        <v>0</v>
      </c>
      <c r="W79" s="3" t="b">
        <f>IF(Table1[[#This Row],[Differentiated Pay (%)]]=0, FALSE, TRUE)</f>
        <v>0</v>
      </c>
      <c r="X79" s="3" t="b">
        <f>IF(Table1[[#This Row],[Covering additional existing positions with the new salary funds? (%)]]=0, FALSE, TRUE)</f>
        <v>0</v>
      </c>
      <c r="Y79" s="3" t="b">
        <f>IF(Table1[[#This Row],[Adding additional positions? (%)]]=0, FALSE, TRUE)</f>
        <v>0</v>
      </c>
      <c r="Z79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80" spans="1:26" x14ac:dyDescent="0.25">
      <c r="A80">
        <v>86</v>
      </c>
      <c r="B80" s="1">
        <v>44182.479212963</v>
      </c>
      <c r="C80" s="1">
        <v>44183.458344907398</v>
      </c>
      <c r="D80" s="3" t="s">
        <v>19</v>
      </c>
      <c r="E80" s="3"/>
      <c r="F80" s="3" t="s">
        <v>252</v>
      </c>
      <c r="G80" s="3" t="s">
        <v>253</v>
      </c>
      <c r="H80" s="3" t="s">
        <v>22</v>
      </c>
      <c r="I80" s="2">
        <v>0</v>
      </c>
      <c r="J80" s="2">
        <v>100</v>
      </c>
      <c r="K80" s="2">
        <v>0</v>
      </c>
      <c r="L80" s="2">
        <v>0</v>
      </c>
      <c r="M80" s="3" t="s">
        <v>254</v>
      </c>
      <c r="N80" s="2">
        <v>0</v>
      </c>
      <c r="O80" s="2">
        <v>0</v>
      </c>
      <c r="P80" s="3" t="s">
        <v>22</v>
      </c>
      <c r="Q80" s="2" t="s">
        <v>41</v>
      </c>
      <c r="R80" s="3" t="s">
        <v>25</v>
      </c>
      <c r="S80" s="3"/>
      <c r="T80" s="3" t="b">
        <f>IF(Table1[[#This Row],[Salary Schedule Step Increases (%) - moving employees one or more years of experience on your local schedule]]=0, FALSE, TRUE)</f>
        <v>0</v>
      </c>
      <c r="U80" s="3" t="b">
        <f>IF(Table1[[#This Row],[Increase to Salary Schedule (%) - overall increase to salary schedule amounts (e.g. increase of 1%, increase of $500, etc.)]]=0, FALSE, TRUE)</f>
        <v>1</v>
      </c>
      <c r="V80" s="3" t="b">
        <f>IF(Table1[[#This Row],[Bonus Payments (%)]]=0, FALSE, TRUE)</f>
        <v>0</v>
      </c>
      <c r="W80" s="3" t="b">
        <f>IF(Table1[[#This Row],[Differentiated Pay (%)]]=0, FALSE, TRUE)</f>
        <v>0</v>
      </c>
      <c r="X80" s="3" t="b">
        <f>IF(Table1[[#This Row],[Covering additional existing positions with the new salary funds? (%)]]=0, FALSE, TRUE)</f>
        <v>0</v>
      </c>
      <c r="Y80" s="3" t="b">
        <f>IF(Table1[[#This Row],[Adding additional positions? (%)]]=0, FALSE, TRUE)</f>
        <v>0</v>
      </c>
      <c r="Z80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81" spans="1:26" x14ac:dyDescent="0.25">
      <c r="A81">
        <v>87</v>
      </c>
      <c r="B81" s="1">
        <v>44181.428171296298</v>
      </c>
      <c r="C81" s="1">
        <v>44183.477256944403</v>
      </c>
      <c r="D81" s="3" t="s">
        <v>19</v>
      </c>
      <c r="E81" s="3"/>
      <c r="F81" s="3" t="s">
        <v>255</v>
      </c>
      <c r="G81" s="3" t="s">
        <v>256</v>
      </c>
      <c r="H81" s="3" t="s">
        <v>22</v>
      </c>
      <c r="I81" s="2">
        <v>0</v>
      </c>
      <c r="J81" s="2">
        <v>100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3" t="s">
        <v>22</v>
      </c>
      <c r="Q81" s="2" t="s">
        <v>257</v>
      </c>
      <c r="R81" s="3" t="s">
        <v>25</v>
      </c>
      <c r="S81" s="3"/>
      <c r="T81" s="3" t="b">
        <f>IF(Table1[[#This Row],[Salary Schedule Step Increases (%) - moving employees one or more years of experience on your local schedule]]=0, FALSE, TRUE)</f>
        <v>0</v>
      </c>
      <c r="U81" s="3" t="b">
        <f>IF(Table1[[#This Row],[Increase to Salary Schedule (%) - overall increase to salary schedule amounts (e.g. increase of 1%, increase of $500, etc.)]]=0, FALSE, TRUE)</f>
        <v>1</v>
      </c>
      <c r="V81" s="3" t="b">
        <f>IF(Table1[[#This Row],[Bonus Payments (%)]]=0, FALSE, TRUE)</f>
        <v>0</v>
      </c>
      <c r="W81" s="3" t="b">
        <f>IF(Table1[[#This Row],[Differentiated Pay (%)]]=0, FALSE, TRUE)</f>
        <v>0</v>
      </c>
      <c r="X81" s="3" t="b">
        <f>IF(Table1[[#This Row],[Covering additional existing positions with the new salary funds? (%)]]=0, FALSE, TRUE)</f>
        <v>0</v>
      </c>
      <c r="Y81" s="3" t="b">
        <f>IF(Table1[[#This Row],[Adding additional positions? (%)]]=0, FALSE, TRUE)</f>
        <v>0</v>
      </c>
      <c r="Z81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82" spans="1:26" x14ac:dyDescent="0.25">
      <c r="A82">
        <v>88</v>
      </c>
      <c r="B82" s="1">
        <v>44183.635416666701</v>
      </c>
      <c r="C82" s="1">
        <v>44183.641064814801</v>
      </c>
      <c r="D82" s="3" t="s">
        <v>19</v>
      </c>
      <c r="E82" s="3"/>
      <c r="F82" s="3" t="s">
        <v>258</v>
      </c>
      <c r="G82" s="3" t="s">
        <v>259</v>
      </c>
      <c r="H82" s="3" t="s">
        <v>22</v>
      </c>
      <c r="I82" s="2">
        <v>0.9</v>
      </c>
      <c r="J82" s="2">
        <v>2</v>
      </c>
      <c r="K82" s="2">
        <v>0</v>
      </c>
      <c r="L82" s="2">
        <v>0.4</v>
      </c>
      <c r="M82" s="3" t="s">
        <v>260</v>
      </c>
      <c r="N82" s="2">
        <v>100</v>
      </c>
      <c r="O82" s="2">
        <v>0</v>
      </c>
      <c r="P82" s="3" t="s">
        <v>25</v>
      </c>
      <c r="Q82" s="3"/>
      <c r="R82" s="3" t="s">
        <v>25</v>
      </c>
      <c r="S82" s="3"/>
      <c r="T82" s="3" t="b">
        <f>IF(Table1[[#This Row],[Salary Schedule Step Increases (%) - moving employees one or more years of experience on your local schedule]]=0, FALSE, TRUE)</f>
        <v>1</v>
      </c>
      <c r="U82" s="3" t="b">
        <f>IF(Table1[[#This Row],[Increase to Salary Schedule (%) - overall increase to salary schedule amounts (e.g. increase of 1%, increase of $500, etc.)]]=0, FALSE, TRUE)</f>
        <v>1</v>
      </c>
      <c r="V82" s="3" t="b">
        <f>IF(Table1[[#This Row],[Bonus Payments (%)]]=0, FALSE, TRUE)</f>
        <v>0</v>
      </c>
      <c r="W82" s="3" t="b">
        <f>IF(Table1[[#This Row],[Differentiated Pay (%)]]=0, FALSE, TRUE)</f>
        <v>1</v>
      </c>
      <c r="X82" s="3" t="b">
        <f>IF(Table1[[#This Row],[Covering additional existing positions with the new salary funds? (%)]]=0, FALSE, TRUE)</f>
        <v>1</v>
      </c>
      <c r="Y82" s="3" t="b">
        <f>IF(Table1[[#This Row],[Adding additional positions? (%)]]=0, FALSE, TRUE)</f>
        <v>0</v>
      </c>
      <c r="Z82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4</v>
      </c>
    </row>
    <row r="83" spans="1:26" x14ac:dyDescent="0.25">
      <c r="A83">
        <v>89</v>
      </c>
      <c r="B83" s="1">
        <v>44183.544884259303</v>
      </c>
      <c r="C83" s="1">
        <v>44183.659236111103</v>
      </c>
      <c r="D83" s="3" t="s">
        <v>19</v>
      </c>
      <c r="E83" s="3"/>
      <c r="F83" s="3" t="s">
        <v>261</v>
      </c>
      <c r="G83" s="3" t="s">
        <v>262</v>
      </c>
      <c r="H83" s="3" t="s">
        <v>22</v>
      </c>
      <c r="I83" s="2">
        <v>76</v>
      </c>
      <c r="J83" s="2">
        <v>1.85</v>
      </c>
      <c r="K83" s="2">
        <v>0</v>
      </c>
      <c r="L83" s="2">
        <v>20</v>
      </c>
      <c r="M83" s="3" t="s">
        <v>263</v>
      </c>
      <c r="N83" s="2">
        <v>0</v>
      </c>
      <c r="O83" s="2">
        <v>2.15</v>
      </c>
      <c r="P83" s="3" t="s">
        <v>22</v>
      </c>
      <c r="Q83" s="2" t="s">
        <v>264</v>
      </c>
      <c r="R83" s="3" t="s">
        <v>22</v>
      </c>
      <c r="S83" s="2" t="s">
        <v>265</v>
      </c>
      <c r="T83" s="3" t="b">
        <f>IF(Table1[[#This Row],[Salary Schedule Step Increases (%) - moving employees one or more years of experience on your local schedule]]=0, FALSE, TRUE)</f>
        <v>1</v>
      </c>
      <c r="U83" s="3" t="b">
        <f>IF(Table1[[#This Row],[Increase to Salary Schedule (%) - overall increase to salary schedule amounts (e.g. increase of 1%, increase of $500, etc.)]]=0, FALSE, TRUE)</f>
        <v>1</v>
      </c>
      <c r="V83" s="3" t="b">
        <f>IF(Table1[[#This Row],[Bonus Payments (%)]]=0, FALSE, TRUE)</f>
        <v>0</v>
      </c>
      <c r="W83" s="3" t="b">
        <f>IF(Table1[[#This Row],[Differentiated Pay (%)]]=0, FALSE, TRUE)</f>
        <v>1</v>
      </c>
      <c r="X83" s="3" t="b">
        <f>IF(Table1[[#This Row],[Covering additional existing positions with the new salary funds? (%)]]=0, FALSE, TRUE)</f>
        <v>0</v>
      </c>
      <c r="Y83" s="3" t="b">
        <f>IF(Table1[[#This Row],[Adding additional positions? (%)]]=0, FALSE, TRUE)</f>
        <v>1</v>
      </c>
      <c r="Z83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4</v>
      </c>
    </row>
    <row r="84" spans="1:26" x14ac:dyDescent="0.25">
      <c r="A84">
        <v>90</v>
      </c>
      <c r="B84" s="1">
        <v>44186.372013888897</v>
      </c>
      <c r="C84" s="1">
        <v>44186.374490740702</v>
      </c>
      <c r="D84" s="3" t="s">
        <v>19</v>
      </c>
      <c r="E84" s="3"/>
      <c r="F84" s="3" t="s">
        <v>266</v>
      </c>
      <c r="G84" s="3" t="s">
        <v>267</v>
      </c>
      <c r="H84" s="3" t="s">
        <v>22</v>
      </c>
      <c r="I84" s="2">
        <v>65</v>
      </c>
      <c r="J84" s="2">
        <v>25</v>
      </c>
      <c r="K84" s="2">
        <v>0</v>
      </c>
      <c r="L84" s="2">
        <v>10</v>
      </c>
      <c r="M84" s="3" t="s">
        <v>268</v>
      </c>
      <c r="N84" s="2">
        <v>0</v>
      </c>
      <c r="O84" s="2">
        <v>0</v>
      </c>
      <c r="P84" s="3" t="s">
        <v>25</v>
      </c>
      <c r="Q84" s="3"/>
      <c r="R84" s="3" t="s">
        <v>25</v>
      </c>
      <c r="S84" s="3"/>
      <c r="T84" s="3" t="b">
        <f>IF(Table1[[#This Row],[Salary Schedule Step Increases (%) - moving employees one or more years of experience on your local schedule]]=0, FALSE, TRUE)</f>
        <v>1</v>
      </c>
      <c r="U84" s="3" t="b">
        <f>IF(Table1[[#This Row],[Increase to Salary Schedule (%) - overall increase to salary schedule amounts (e.g. increase of 1%, increase of $500, etc.)]]=0, FALSE, TRUE)</f>
        <v>1</v>
      </c>
      <c r="V84" s="3" t="b">
        <f>IF(Table1[[#This Row],[Bonus Payments (%)]]=0, FALSE, TRUE)</f>
        <v>0</v>
      </c>
      <c r="W84" s="3" t="b">
        <f>IF(Table1[[#This Row],[Differentiated Pay (%)]]=0, FALSE, TRUE)</f>
        <v>1</v>
      </c>
      <c r="X84" s="3" t="b">
        <f>IF(Table1[[#This Row],[Covering additional existing positions with the new salary funds? (%)]]=0, FALSE, TRUE)</f>
        <v>0</v>
      </c>
      <c r="Y84" s="3" t="b">
        <f>IF(Table1[[#This Row],[Adding additional positions? (%)]]=0, FALSE, TRUE)</f>
        <v>0</v>
      </c>
      <c r="Z84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3</v>
      </c>
    </row>
    <row r="85" spans="1:26" x14ac:dyDescent="0.25">
      <c r="A85">
        <v>91</v>
      </c>
      <c r="B85" s="1">
        <v>44186.414525462998</v>
      </c>
      <c r="C85" s="1">
        <v>44186.420115740701</v>
      </c>
      <c r="D85" s="3" t="s">
        <v>19</v>
      </c>
      <c r="E85" s="3"/>
      <c r="F85" s="3" t="s">
        <v>269</v>
      </c>
      <c r="G85" s="3" t="s">
        <v>270</v>
      </c>
      <c r="H85" s="3" t="s">
        <v>22</v>
      </c>
      <c r="I85" s="2">
        <v>100</v>
      </c>
      <c r="J85" s="2">
        <v>0</v>
      </c>
      <c r="K85" s="2">
        <v>1</v>
      </c>
      <c r="L85" s="2">
        <v>5</v>
      </c>
      <c r="M85" s="3" t="s">
        <v>271</v>
      </c>
      <c r="N85" s="2">
        <v>2</v>
      </c>
      <c r="O85" s="2">
        <v>2</v>
      </c>
      <c r="P85" s="3" t="s">
        <v>22</v>
      </c>
      <c r="Q85" s="2" t="s">
        <v>41</v>
      </c>
      <c r="R85" s="3" t="s">
        <v>22</v>
      </c>
      <c r="S85" s="2" t="s">
        <v>272</v>
      </c>
      <c r="T85" s="3" t="b">
        <f>IF(Table1[[#This Row],[Salary Schedule Step Increases (%) - moving employees one or more years of experience on your local schedule]]=0, FALSE, TRUE)</f>
        <v>1</v>
      </c>
      <c r="U85" s="3" t="b">
        <f>IF(Table1[[#This Row],[Increase to Salary Schedule (%) - overall increase to salary schedule amounts (e.g. increase of 1%, increase of $500, etc.)]]=0, FALSE, TRUE)</f>
        <v>0</v>
      </c>
      <c r="V85" s="3" t="b">
        <f>IF(Table1[[#This Row],[Bonus Payments (%)]]=0, FALSE, TRUE)</f>
        <v>1</v>
      </c>
      <c r="W85" s="3" t="b">
        <f>IF(Table1[[#This Row],[Differentiated Pay (%)]]=0, FALSE, TRUE)</f>
        <v>1</v>
      </c>
      <c r="X85" s="3" t="b">
        <f>IF(Table1[[#This Row],[Covering additional existing positions with the new salary funds? (%)]]=0, FALSE, TRUE)</f>
        <v>1</v>
      </c>
      <c r="Y85" s="3" t="b">
        <f>IF(Table1[[#This Row],[Adding additional positions? (%)]]=0, FALSE, TRUE)</f>
        <v>1</v>
      </c>
      <c r="Z85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5</v>
      </c>
    </row>
    <row r="86" spans="1:26" x14ac:dyDescent="0.25">
      <c r="A86">
        <v>92</v>
      </c>
      <c r="B86" s="1">
        <v>44186.386307870402</v>
      </c>
      <c r="C86" s="1">
        <v>44186.4536689815</v>
      </c>
      <c r="D86" s="3" t="s">
        <v>19</v>
      </c>
      <c r="E86" s="3"/>
      <c r="F86" s="3" t="s">
        <v>273</v>
      </c>
      <c r="G86" s="3" t="s">
        <v>274</v>
      </c>
      <c r="H86" s="3" t="s">
        <v>22</v>
      </c>
      <c r="I86" s="2">
        <v>1.05</v>
      </c>
      <c r="J86" s="2">
        <v>1</v>
      </c>
      <c r="K86" s="2">
        <v>0</v>
      </c>
      <c r="L86" s="2">
        <v>0</v>
      </c>
      <c r="M86" s="3" t="s">
        <v>275</v>
      </c>
      <c r="N86" s="2">
        <v>0</v>
      </c>
      <c r="O86" s="2">
        <v>1</v>
      </c>
      <c r="P86" s="3" t="s">
        <v>22</v>
      </c>
      <c r="Q86" s="2" t="s">
        <v>276</v>
      </c>
      <c r="R86" s="3" t="s">
        <v>25</v>
      </c>
      <c r="S86" s="3"/>
      <c r="T86" s="3" t="b">
        <f>IF(Table1[[#This Row],[Salary Schedule Step Increases (%) - moving employees one or more years of experience on your local schedule]]=0, FALSE, TRUE)</f>
        <v>1</v>
      </c>
      <c r="U86" s="3" t="b">
        <f>IF(Table1[[#This Row],[Increase to Salary Schedule (%) - overall increase to salary schedule amounts (e.g. increase of 1%, increase of $500, etc.)]]=0, FALSE, TRUE)</f>
        <v>1</v>
      </c>
      <c r="V86" s="3" t="b">
        <f>IF(Table1[[#This Row],[Bonus Payments (%)]]=0, FALSE, TRUE)</f>
        <v>0</v>
      </c>
      <c r="W86" s="3" t="b">
        <f>IF(Table1[[#This Row],[Differentiated Pay (%)]]=0, FALSE, TRUE)</f>
        <v>0</v>
      </c>
      <c r="X86" s="3" t="b">
        <f>IF(Table1[[#This Row],[Covering additional existing positions with the new salary funds? (%)]]=0, FALSE, TRUE)</f>
        <v>0</v>
      </c>
      <c r="Y86" s="3" t="b">
        <f>IF(Table1[[#This Row],[Adding additional positions? (%)]]=0, FALSE, TRUE)</f>
        <v>1</v>
      </c>
      <c r="Z86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3</v>
      </c>
    </row>
    <row r="87" spans="1:26" x14ac:dyDescent="0.25">
      <c r="A87">
        <v>93</v>
      </c>
      <c r="B87" s="1">
        <v>44186.472233796303</v>
      </c>
      <c r="C87" s="1">
        <v>44186.480057870402</v>
      </c>
      <c r="D87" s="3" t="s">
        <v>19</v>
      </c>
      <c r="E87" s="3"/>
      <c r="F87" s="3" t="s">
        <v>277</v>
      </c>
      <c r="G87" s="3" t="s">
        <v>278</v>
      </c>
      <c r="H87" s="3" t="s">
        <v>22</v>
      </c>
      <c r="I87" s="2">
        <v>46</v>
      </c>
      <c r="J87" s="2">
        <v>0</v>
      </c>
      <c r="K87" s="2">
        <v>54</v>
      </c>
      <c r="L87" s="2">
        <v>0</v>
      </c>
      <c r="M87" s="2">
        <v>0</v>
      </c>
      <c r="N87" s="2">
        <v>0</v>
      </c>
      <c r="O87" s="2">
        <v>0</v>
      </c>
      <c r="P87" s="3" t="s">
        <v>22</v>
      </c>
      <c r="Q87" s="2" t="s">
        <v>279</v>
      </c>
      <c r="R87" s="3" t="s">
        <v>25</v>
      </c>
      <c r="S87" s="3"/>
      <c r="T87" s="3" t="b">
        <f>IF(Table1[[#This Row],[Salary Schedule Step Increases (%) - moving employees one or more years of experience on your local schedule]]=0, FALSE, TRUE)</f>
        <v>1</v>
      </c>
      <c r="U87" s="3" t="b">
        <f>IF(Table1[[#This Row],[Increase to Salary Schedule (%) - overall increase to salary schedule amounts (e.g. increase of 1%, increase of $500, etc.)]]=0, FALSE, TRUE)</f>
        <v>0</v>
      </c>
      <c r="V87" s="3" t="b">
        <f>IF(Table1[[#This Row],[Bonus Payments (%)]]=0, FALSE, TRUE)</f>
        <v>1</v>
      </c>
      <c r="W87" s="3" t="b">
        <f>IF(Table1[[#This Row],[Differentiated Pay (%)]]=0, FALSE, TRUE)</f>
        <v>0</v>
      </c>
      <c r="X87" s="3" t="b">
        <f>IF(Table1[[#This Row],[Covering additional existing positions with the new salary funds? (%)]]=0, FALSE, TRUE)</f>
        <v>0</v>
      </c>
      <c r="Y87" s="3" t="b">
        <f>IF(Table1[[#This Row],[Adding additional positions? (%)]]=0, FALSE, TRUE)</f>
        <v>0</v>
      </c>
      <c r="Z87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88" spans="1:26" x14ac:dyDescent="0.25">
      <c r="A88">
        <v>94</v>
      </c>
      <c r="B88" s="1">
        <v>44186.443796296298</v>
      </c>
      <c r="C88" s="1">
        <v>44186.491585648102</v>
      </c>
      <c r="D88" s="3" t="s">
        <v>19</v>
      </c>
      <c r="E88" s="3"/>
      <c r="F88" s="3" t="s">
        <v>280</v>
      </c>
      <c r="G88" s="3" t="s">
        <v>281</v>
      </c>
      <c r="H88" s="3" t="s">
        <v>22</v>
      </c>
      <c r="I88" s="2">
        <v>1</v>
      </c>
      <c r="J88" s="2">
        <v>3</v>
      </c>
      <c r="K88" s="2">
        <v>2</v>
      </c>
      <c r="L88" s="2">
        <v>10</v>
      </c>
      <c r="M88" s="3" t="s">
        <v>282</v>
      </c>
      <c r="N88" s="2">
        <v>0</v>
      </c>
      <c r="O88" s="2">
        <v>0</v>
      </c>
      <c r="P88" s="3" t="s">
        <v>22</v>
      </c>
      <c r="Q88" s="2" t="s">
        <v>283</v>
      </c>
      <c r="R88" s="3" t="s">
        <v>25</v>
      </c>
      <c r="S88" s="3"/>
      <c r="T88" s="3" t="b">
        <f>IF(Table1[[#This Row],[Salary Schedule Step Increases (%) - moving employees one or more years of experience on your local schedule]]=0, FALSE, TRUE)</f>
        <v>1</v>
      </c>
      <c r="U88" s="3" t="b">
        <f>IF(Table1[[#This Row],[Increase to Salary Schedule (%) - overall increase to salary schedule amounts (e.g. increase of 1%, increase of $500, etc.)]]=0, FALSE, TRUE)</f>
        <v>1</v>
      </c>
      <c r="V88" s="3" t="b">
        <f>IF(Table1[[#This Row],[Bonus Payments (%)]]=0, FALSE, TRUE)</f>
        <v>1</v>
      </c>
      <c r="W88" s="3" t="b">
        <f>IF(Table1[[#This Row],[Differentiated Pay (%)]]=0, FALSE, TRUE)</f>
        <v>1</v>
      </c>
      <c r="X88" s="3" t="b">
        <f>IF(Table1[[#This Row],[Covering additional existing positions with the new salary funds? (%)]]=0, FALSE, TRUE)</f>
        <v>0</v>
      </c>
      <c r="Y88" s="3" t="b">
        <f>IF(Table1[[#This Row],[Adding additional positions? (%)]]=0, FALSE, TRUE)</f>
        <v>0</v>
      </c>
      <c r="Z88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4</v>
      </c>
    </row>
    <row r="89" spans="1:26" x14ac:dyDescent="0.25">
      <c r="A89">
        <v>95</v>
      </c>
      <c r="B89" s="1">
        <v>44186.488217592603</v>
      </c>
      <c r="C89" s="1">
        <v>44186.5151273148</v>
      </c>
      <c r="D89" s="3" t="s">
        <v>19</v>
      </c>
      <c r="E89" s="3"/>
      <c r="F89" s="3" t="s">
        <v>284</v>
      </c>
      <c r="G89" s="3" t="s">
        <v>285</v>
      </c>
      <c r="H89" s="3" t="s">
        <v>22</v>
      </c>
      <c r="I89" s="2">
        <v>21</v>
      </c>
      <c r="J89" s="2">
        <v>79</v>
      </c>
      <c r="K89" s="2">
        <v>0</v>
      </c>
      <c r="L89" s="2">
        <v>0</v>
      </c>
      <c r="M89" s="2">
        <v>0</v>
      </c>
      <c r="N89" s="2">
        <v>100</v>
      </c>
      <c r="O89" s="2">
        <v>0</v>
      </c>
      <c r="P89" s="3" t="s">
        <v>22</v>
      </c>
      <c r="Q89" s="2" t="s">
        <v>180</v>
      </c>
      <c r="R89" s="3" t="s">
        <v>25</v>
      </c>
      <c r="S89" s="3"/>
      <c r="T89" s="3" t="b">
        <f>IF(Table1[[#This Row],[Salary Schedule Step Increases (%) - moving employees one or more years of experience on your local schedule]]=0, FALSE, TRUE)</f>
        <v>1</v>
      </c>
      <c r="U89" s="3" t="b">
        <f>IF(Table1[[#This Row],[Increase to Salary Schedule (%) - overall increase to salary schedule amounts (e.g. increase of 1%, increase of $500, etc.)]]=0, FALSE, TRUE)</f>
        <v>1</v>
      </c>
      <c r="V89" s="3" t="b">
        <f>IF(Table1[[#This Row],[Bonus Payments (%)]]=0, FALSE, TRUE)</f>
        <v>0</v>
      </c>
      <c r="W89" s="3" t="b">
        <f>IF(Table1[[#This Row],[Differentiated Pay (%)]]=0, FALSE, TRUE)</f>
        <v>0</v>
      </c>
      <c r="X89" s="3" t="b">
        <f>IF(Table1[[#This Row],[Covering additional existing positions with the new salary funds? (%)]]=0, FALSE, TRUE)</f>
        <v>1</v>
      </c>
      <c r="Y89" s="3" t="b">
        <f>IF(Table1[[#This Row],[Adding additional positions? (%)]]=0, FALSE, TRUE)</f>
        <v>0</v>
      </c>
      <c r="Z89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3</v>
      </c>
    </row>
    <row r="90" spans="1:26" x14ac:dyDescent="0.25">
      <c r="A90">
        <v>96</v>
      </c>
      <c r="B90" s="1">
        <v>44186.489826388897</v>
      </c>
      <c r="C90" s="1">
        <v>44186.515150462998</v>
      </c>
      <c r="D90" s="3" t="s">
        <v>19</v>
      </c>
      <c r="E90" s="3"/>
      <c r="F90" s="3" t="s">
        <v>284</v>
      </c>
      <c r="G90" s="3" t="s">
        <v>286</v>
      </c>
      <c r="H90" s="3" t="s">
        <v>22</v>
      </c>
      <c r="I90" s="2">
        <v>21</v>
      </c>
      <c r="J90" s="2">
        <v>79</v>
      </c>
      <c r="K90" s="2">
        <v>0</v>
      </c>
      <c r="L90" s="2">
        <v>0</v>
      </c>
      <c r="M90" s="3" t="s">
        <v>46</v>
      </c>
      <c r="N90" s="2">
        <v>100</v>
      </c>
      <c r="O90" s="2">
        <v>0</v>
      </c>
      <c r="P90" s="3" t="s">
        <v>22</v>
      </c>
      <c r="Q90" s="2" t="s">
        <v>180</v>
      </c>
      <c r="R90" s="3" t="s">
        <v>25</v>
      </c>
      <c r="S90" s="3"/>
      <c r="T90" s="3" t="b">
        <f>IF(Table1[[#This Row],[Salary Schedule Step Increases (%) - moving employees one or more years of experience on your local schedule]]=0, FALSE, TRUE)</f>
        <v>1</v>
      </c>
      <c r="U90" s="3" t="b">
        <f>IF(Table1[[#This Row],[Increase to Salary Schedule (%) - overall increase to salary schedule amounts (e.g. increase of 1%, increase of $500, etc.)]]=0, FALSE, TRUE)</f>
        <v>1</v>
      </c>
      <c r="V90" s="3" t="b">
        <f>IF(Table1[[#This Row],[Bonus Payments (%)]]=0, FALSE, TRUE)</f>
        <v>0</v>
      </c>
      <c r="W90" s="3" t="b">
        <f>IF(Table1[[#This Row],[Differentiated Pay (%)]]=0, FALSE, TRUE)</f>
        <v>0</v>
      </c>
      <c r="X90" s="3" t="b">
        <f>IF(Table1[[#This Row],[Covering additional existing positions with the new salary funds? (%)]]=0, FALSE, TRUE)</f>
        <v>1</v>
      </c>
      <c r="Y90" s="3" t="b">
        <f>IF(Table1[[#This Row],[Adding additional positions? (%)]]=0, FALSE, TRUE)</f>
        <v>0</v>
      </c>
      <c r="Z90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3</v>
      </c>
    </row>
    <row r="91" spans="1:26" x14ac:dyDescent="0.25">
      <c r="A91">
        <v>97</v>
      </c>
      <c r="B91" s="1">
        <v>44186.549803240698</v>
      </c>
      <c r="C91" s="1">
        <v>44186.573437500003</v>
      </c>
      <c r="D91" s="3" t="s">
        <v>19</v>
      </c>
      <c r="E91" s="3"/>
      <c r="F91" s="3" t="s">
        <v>287</v>
      </c>
      <c r="G91" s="3" t="s">
        <v>288</v>
      </c>
      <c r="H91" s="3" t="s">
        <v>25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 t="s">
        <v>22</v>
      </c>
      <c r="Q91" s="2" t="s">
        <v>83</v>
      </c>
      <c r="R91" s="3" t="s">
        <v>25</v>
      </c>
      <c r="S91" s="3"/>
      <c r="T91" s="3" t="b">
        <f>IF(Table1[[#This Row],[Salary Schedule Step Increases (%) - moving employees one or more years of experience on your local schedule]]=0, FALSE, TRUE)</f>
        <v>0</v>
      </c>
      <c r="U91" s="3" t="b">
        <f>IF(Table1[[#This Row],[Increase to Salary Schedule (%) - overall increase to salary schedule amounts (e.g. increase of 1%, increase of $500, etc.)]]=0, FALSE, TRUE)</f>
        <v>0</v>
      </c>
      <c r="V91" s="3" t="b">
        <f>IF(Table1[[#This Row],[Bonus Payments (%)]]=0, FALSE, TRUE)</f>
        <v>0</v>
      </c>
      <c r="W91" s="3" t="b">
        <f>IF(Table1[[#This Row],[Differentiated Pay (%)]]=0, FALSE, TRUE)</f>
        <v>0</v>
      </c>
      <c r="X91" s="3" t="b">
        <f>IF(Table1[[#This Row],[Covering additional existing positions with the new salary funds? (%)]]=0, FALSE, TRUE)</f>
        <v>0</v>
      </c>
      <c r="Y91" s="3" t="b">
        <f>IF(Table1[[#This Row],[Adding additional positions? (%)]]=0, FALSE, TRUE)</f>
        <v>0</v>
      </c>
      <c r="Z91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92" spans="1:26" x14ac:dyDescent="0.25">
      <c r="A92">
        <v>99</v>
      </c>
      <c r="B92" s="1">
        <v>44187.3429861111</v>
      </c>
      <c r="C92" s="1">
        <v>44187.346828703703</v>
      </c>
      <c r="D92" s="3" t="s">
        <v>19</v>
      </c>
      <c r="E92" s="3"/>
      <c r="F92" s="3" t="s">
        <v>289</v>
      </c>
      <c r="G92" s="3" t="s">
        <v>290</v>
      </c>
      <c r="H92" s="3" t="s">
        <v>22</v>
      </c>
      <c r="I92" s="2">
        <v>0</v>
      </c>
      <c r="J92" s="2">
        <v>100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3" t="s">
        <v>22</v>
      </c>
      <c r="Q92" s="2" t="s">
        <v>291</v>
      </c>
      <c r="R92" s="3" t="s">
        <v>25</v>
      </c>
      <c r="S92" s="3"/>
      <c r="T92" s="3" t="b">
        <f>IF(Table1[[#This Row],[Salary Schedule Step Increases (%) - moving employees one or more years of experience on your local schedule]]=0, FALSE, TRUE)</f>
        <v>0</v>
      </c>
      <c r="U92" s="3" t="b">
        <f>IF(Table1[[#This Row],[Increase to Salary Schedule (%) - overall increase to salary schedule amounts (e.g. increase of 1%, increase of $500, etc.)]]=0, FALSE, TRUE)</f>
        <v>1</v>
      </c>
      <c r="V92" s="3" t="b">
        <f>IF(Table1[[#This Row],[Bonus Payments (%)]]=0, FALSE, TRUE)</f>
        <v>0</v>
      </c>
      <c r="W92" s="3" t="b">
        <f>IF(Table1[[#This Row],[Differentiated Pay (%)]]=0, FALSE, TRUE)</f>
        <v>0</v>
      </c>
      <c r="X92" s="3" t="b">
        <f>IF(Table1[[#This Row],[Covering additional existing positions with the new salary funds? (%)]]=0, FALSE, TRUE)</f>
        <v>0</v>
      </c>
      <c r="Y92" s="3" t="b">
        <f>IF(Table1[[#This Row],[Adding additional positions? (%)]]=0, FALSE, TRUE)</f>
        <v>0</v>
      </c>
      <c r="Z92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93" spans="1:26" x14ac:dyDescent="0.25">
      <c r="A93">
        <v>100</v>
      </c>
      <c r="B93" s="1">
        <v>44187.402511574102</v>
      </c>
      <c r="C93" s="1">
        <v>44187.419560185197</v>
      </c>
      <c r="D93" s="3" t="s">
        <v>19</v>
      </c>
      <c r="E93" s="3"/>
      <c r="F93" s="3" t="s">
        <v>292</v>
      </c>
      <c r="G93" s="3" t="s">
        <v>293</v>
      </c>
      <c r="H93" s="3" t="s">
        <v>22</v>
      </c>
      <c r="I93" s="2">
        <v>2</v>
      </c>
      <c r="J93" s="2">
        <v>0</v>
      </c>
      <c r="K93" s="2">
        <v>2</v>
      </c>
      <c r="L93" s="2">
        <v>1</v>
      </c>
      <c r="M93" s="3" t="s">
        <v>294</v>
      </c>
      <c r="N93" s="2">
        <v>0</v>
      </c>
      <c r="O93" s="2">
        <v>3</v>
      </c>
      <c r="P93" s="3" t="s">
        <v>22</v>
      </c>
      <c r="Q93" s="2" t="s">
        <v>295</v>
      </c>
      <c r="R93" s="3" t="s">
        <v>25</v>
      </c>
      <c r="S93" s="3"/>
      <c r="T93" s="3" t="b">
        <f>IF(Table1[[#This Row],[Salary Schedule Step Increases (%) - moving employees one or more years of experience on your local schedule]]=0, FALSE, TRUE)</f>
        <v>1</v>
      </c>
      <c r="U93" s="3" t="b">
        <f>IF(Table1[[#This Row],[Increase to Salary Schedule (%) - overall increase to salary schedule amounts (e.g. increase of 1%, increase of $500, etc.)]]=0, FALSE, TRUE)</f>
        <v>0</v>
      </c>
      <c r="V93" s="3" t="b">
        <f>IF(Table1[[#This Row],[Bonus Payments (%)]]=0, FALSE, TRUE)</f>
        <v>1</v>
      </c>
      <c r="W93" s="3" t="b">
        <f>IF(Table1[[#This Row],[Differentiated Pay (%)]]=0, FALSE, TRUE)</f>
        <v>1</v>
      </c>
      <c r="X93" s="3" t="b">
        <f>IF(Table1[[#This Row],[Covering additional existing positions with the new salary funds? (%)]]=0, FALSE, TRUE)</f>
        <v>0</v>
      </c>
      <c r="Y93" s="3" t="b">
        <f>IF(Table1[[#This Row],[Adding additional positions? (%)]]=0, FALSE, TRUE)</f>
        <v>1</v>
      </c>
      <c r="Z93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4</v>
      </c>
    </row>
    <row r="94" spans="1:26" x14ac:dyDescent="0.25">
      <c r="A94">
        <v>101</v>
      </c>
      <c r="B94" s="1">
        <v>44187.333831018499</v>
      </c>
      <c r="C94" s="1">
        <v>44187.430532407401</v>
      </c>
      <c r="D94" s="3" t="s">
        <v>19</v>
      </c>
      <c r="E94" s="3"/>
      <c r="F94" s="3" t="s">
        <v>296</v>
      </c>
      <c r="G94" s="3" t="s">
        <v>297</v>
      </c>
      <c r="H94" s="3" t="s">
        <v>22</v>
      </c>
      <c r="I94" s="2">
        <v>100</v>
      </c>
      <c r="J94" s="2">
        <v>0</v>
      </c>
      <c r="K94" s="2">
        <v>0</v>
      </c>
      <c r="L94" s="2">
        <v>0</v>
      </c>
      <c r="M94" s="3" t="s">
        <v>32</v>
      </c>
      <c r="N94" s="2">
        <v>0</v>
      </c>
      <c r="O94" s="2">
        <v>0</v>
      </c>
      <c r="P94" s="3" t="s">
        <v>22</v>
      </c>
      <c r="Q94" s="2" t="s">
        <v>298</v>
      </c>
      <c r="R94" s="3" t="s">
        <v>25</v>
      </c>
      <c r="S94" s="3"/>
      <c r="T94" s="3" t="b">
        <f>IF(Table1[[#This Row],[Salary Schedule Step Increases (%) - moving employees one or more years of experience on your local schedule]]=0, FALSE, TRUE)</f>
        <v>1</v>
      </c>
      <c r="U94" s="3" t="b">
        <f>IF(Table1[[#This Row],[Increase to Salary Schedule (%) - overall increase to salary schedule amounts (e.g. increase of 1%, increase of $500, etc.)]]=0, FALSE, TRUE)</f>
        <v>0</v>
      </c>
      <c r="V94" s="3" t="b">
        <f>IF(Table1[[#This Row],[Bonus Payments (%)]]=0, FALSE, TRUE)</f>
        <v>0</v>
      </c>
      <c r="W94" s="3" t="b">
        <f>IF(Table1[[#This Row],[Differentiated Pay (%)]]=0, FALSE, TRUE)</f>
        <v>0</v>
      </c>
      <c r="X94" s="3" t="b">
        <f>IF(Table1[[#This Row],[Covering additional existing positions with the new salary funds? (%)]]=0, FALSE, TRUE)</f>
        <v>0</v>
      </c>
      <c r="Y94" s="3" t="b">
        <f>IF(Table1[[#This Row],[Adding additional positions? (%)]]=0, FALSE, TRUE)</f>
        <v>0</v>
      </c>
      <c r="Z94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95" spans="1:26" x14ac:dyDescent="0.25">
      <c r="A95">
        <v>102</v>
      </c>
      <c r="B95" s="1">
        <v>44187.441793981503</v>
      </c>
      <c r="C95" s="1">
        <v>44187.478923611103</v>
      </c>
      <c r="D95" s="3" t="s">
        <v>19</v>
      </c>
      <c r="E95" s="3"/>
      <c r="F95" s="3" t="s">
        <v>299</v>
      </c>
      <c r="G95" s="3" t="s">
        <v>300</v>
      </c>
      <c r="H95" s="3" t="s">
        <v>22</v>
      </c>
      <c r="I95" s="2">
        <v>80</v>
      </c>
      <c r="J95" s="2">
        <v>0</v>
      </c>
      <c r="K95" s="2">
        <v>0</v>
      </c>
      <c r="L95" s="2">
        <v>20</v>
      </c>
      <c r="M95" s="3" t="s">
        <v>301</v>
      </c>
      <c r="N95" s="2">
        <v>0</v>
      </c>
      <c r="O95" s="2">
        <v>0</v>
      </c>
      <c r="P95" s="3" t="s">
        <v>22</v>
      </c>
      <c r="Q95" s="2" t="s">
        <v>302</v>
      </c>
      <c r="R95" s="3" t="s">
        <v>25</v>
      </c>
      <c r="S95" s="3"/>
      <c r="T95" s="3" t="b">
        <f>IF(Table1[[#This Row],[Salary Schedule Step Increases (%) - moving employees one or more years of experience on your local schedule]]=0, FALSE, TRUE)</f>
        <v>1</v>
      </c>
      <c r="U95" s="3" t="b">
        <f>IF(Table1[[#This Row],[Increase to Salary Schedule (%) - overall increase to salary schedule amounts (e.g. increase of 1%, increase of $500, etc.)]]=0, FALSE, TRUE)</f>
        <v>0</v>
      </c>
      <c r="V95" s="3" t="b">
        <f>IF(Table1[[#This Row],[Bonus Payments (%)]]=0, FALSE, TRUE)</f>
        <v>0</v>
      </c>
      <c r="W95" s="3" t="b">
        <f>IF(Table1[[#This Row],[Differentiated Pay (%)]]=0, FALSE, TRUE)</f>
        <v>1</v>
      </c>
      <c r="X95" s="3" t="b">
        <f>IF(Table1[[#This Row],[Covering additional existing positions with the new salary funds? (%)]]=0, FALSE, TRUE)</f>
        <v>0</v>
      </c>
      <c r="Y95" s="3" t="b">
        <f>IF(Table1[[#This Row],[Adding additional positions? (%)]]=0, FALSE, TRUE)</f>
        <v>0</v>
      </c>
      <c r="Z95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96" spans="1:26" x14ac:dyDescent="0.25">
      <c r="A96">
        <v>103</v>
      </c>
      <c r="B96" s="1">
        <v>44187.464155092603</v>
      </c>
      <c r="C96" s="1">
        <v>44187.493171296301</v>
      </c>
      <c r="D96" s="3" t="s">
        <v>19</v>
      </c>
      <c r="E96" s="3"/>
      <c r="F96" s="3" t="s">
        <v>303</v>
      </c>
      <c r="G96" s="3" t="s">
        <v>304</v>
      </c>
      <c r="H96" s="3" t="s">
        <v>22</v>
      </c>
      <c r="I96" s="2">
        <v>2.25</v>
      </c>
      <c r="J96" s="2">
        <v>2</v>
      </c>
      <c r="K96" s="2">
        <v>2</v>
      </c>
      <c r="L96" s="2">
        <v>0.4</v>
      </c>
      <c r="M96" s="3" t="s">
        <v>235</v>
      </c>
      <c r="N96" s="2">
        <v>0</v>
      </c>
      <c r="O96" s="2">
        <v>0</v>
      </c>
      <c r="P96" s="3" t="s">
        <v>25</v>
      </c>
      <c r="Q96" s="3"/>
      <c r="R96" s="3" t="s">
        <v>22</v>
      </c>
      <c r="S96" s="2" t="s">
        <v>305</v>
      </c>
      <c r="T96" s="3" t="b">
        <f>IF(Table1[[#This Row],[Salary Schedule Step Increases (%) - moving employees one or more years of experience on your local schedule]]=0, FALSE, TRUE)</f>
        <v>1</v>
      </c>
      <c r="U96" s="3" t="b">
        <f>IF(Table1[[#This Row],[Increase to Salary Schedule (%) - overall increase to salary schedule amounts (e.g. increase of 1%, increase of $500, etc.)]]=0, FALSE, TRUE)</f>
        <v>1</v>
      </c>
      <c r="V96" s="3" t="b">
        <f>IF(Table1[[#This Row],[Bonus Payments (%)]]=0, FALSE, TRUE)</f>
        <v>1</v>
      </c>
      <c r="W96" s="3" t="b">
        <f>IF(Table1[[#This Row],[Differentiated Pay (%)]]=0, FALSE, TRUE)</f>
        <v>1</v>
      </c>
      <c r="X96" s="3" t="b">
        <f>IF(Table1[[#This Row],[Covering additional existing positions with the new salary funds? (%)]]=0, FALSE, TRUE)</f>
        <v>0</v>
      </c>
      <c r="Y96" s="3" t="b">
        <f>IF(Table1[[#This Row],[Adding additional positions? (%)]]=0, FALSE, TRUE)</f>
        <v>0</v>
      </c>
      <c r="Z96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4</v>
      </c>
    </row>
    <row r="97" spans="1:26" x14ac:dyDescent="0.25">
      <c r="A97">
        <v>104</v>
      </c>
      <c r="B97" s="1">
        <v>44188.434212963002</v>
      </c>
      <c r="C97" s="1">
        <v>44188.465810185196</v>
      </c>
      <c r="D97" s="3" t="s">
        <v>19</v>
      </c>
      <c r="E97" s="3"/>
      <c r="F97" s="3" t="s">
        <v>306</v>
      </c>
      <c r="G97" s="3" t="s">
        <v>307</v>
      </c>
      <c r="H97" s="3" t="s">
        <v>22</v>
      </c>
      <c r="I97" s="2">
        <v>75</v>
      </c>
      <c r="J97" s="2">
        <v>75</v>
      </c>
      <c r="K97" s="2">
        <v>0</v>
      </c>
      <c r="L97" s="2">
        <v>0</v>
      </c>
      <c r="M97" s="3" t="s">
        <v>308</v>
      </c>
      <c r="N97" s="2">
        <v>0</v>
      </c>
      <c r="O97" s="2">
        <v>0</v>
      </c>
      <c r="P97" s="3" t="s">
        <v>22</v>
      </c>
      <c r="Q97" s="2" t="s">
        <v>309</v>
      </c>
      <c r="R97" s="3" t="s">
        <v>25</v>
      </c>
      <c r="S97" s="3"/>
      <c r="T97" s="3" t="b">
        <f>IF(Table1[[#This Row],[Salary Schedule Step Increases (%) - moving employees one or more years of experience on your local schedule]]=0, FALSE, TRUE)</f>
        <v>1</v>
      </c>
      <c r="U97" s="3" t="b">
        <f>IF(Table1[[#This Row],[Increase to Salary Schedule (%) - overall increase to salary schedule amounts (e.g. increase of 1%, increase of $500, etc.)]]=0, FALSE, TRUE)</f>
        <v>1</v>
      </c>
      <c r="V97" s="3" t="b">
        <f>IF(Table1[[#This Row],[Bonus Payments (%)]]=0, FALSE, TRUE)</f>
        <v>0</v>
      </c>
      <c r="W97" s="3" t="b">
        <f>IF(Table1[[#This Row],[Differentiated Pay (%)]]=0, FALSE, TRUE)</f>
        <v>0</v>
      </c>
      <c r="X97" s="3" t="b">
        <f>IF(Table1[[#This Row],[Covering additional existing positions with the new salary funds? (%)]]=0, FALSE, TRUE)</f>
        <v>0</v>
      </c>
      <c r="Y97" s="3" t="b">
        <f>IF(Table1[[#This Row],[Adding additional positions? (%)]]=0, FALSE, TRUE)</f>
        <v>0</v>
      </c>
      <c r="Z97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98" spans="1:26" x14ac:dyDescent="0.25">
      <c r="A98">
        <v>105</v>
      </c>
      <c r="B98" s="1">
        <v>44187.627893518496</v>
      </c>
      <c r="C98" s="1">
        <v>44188.495289351798</v>
      </c>
      <c r="D98" s="3" t="s">
        <v>19</v>
      </c>
      <c r="E98" s="3"/>
      <c r="F98" s="3" t="s">
        <v>310</v>
      </c>
      <c r="G98" s="3" t="s">
        <v>311</v>
      </c>
      <c r="H98" s="3" t="s">
        <v>22</v>
      </c>
      <c r="I98" s="2">
        <v>73.900000000000006</v>
      </c>
      <c r="J98" s="2">
        <v>26.1</v>
      </c>
      <c r="K98" s="2">
        <v>0</v>
      </c>
      <c r="L98" s="2">
        <v>0</v>
      </c>
      <c r="M98" s="3" t="s">
        <v>312</v>
      </c>
      <c r="N98" s="2">
        <v>0</v>
      </c>
      <c r="O98" s="2">
        <v>0</v>
      </c>
      <c r="P98" s="3" t="s">
        <v>22</v>
      </c>
      <c r="Q98" s="2" t="s">
        <v>313</v>
      </c>
      <c r="R98" s="3" t="s">
        <v>25</v>
      </c>
      <c r="S98" s="3"/>
      <c r="T98" s="3" t="b">
        <f>IF(Table1[[#This Row],[Salary Schedule Step Increases (%) - moving employees one or more years of experience on your local schedule]]=0, FALSE, TRUE)</f>
        <v>1</v>
      </c>
      <c r="U98" s="3" t="b">
        <f>IF(Table1[[#This Row],[Increase to Salary Schedule (%) - overall increase to salary schedule amounts (e.g. increase of 1%, increase of $500, etc.)]]=0, FALSE, TRUE)</f>
        <v>1</v>
      </c>
      <c r="V98" s="3" t="b">
        <f>IF(Table1[[#This Row],[Bonus Payments (%)]]=0, FALSE, TRUE)</f>
        <v>0</v>
      </c>
      <c r="W98" s="3" t="b">
        <f>IF(Table1[[#This Row],[Differentiated Pay (%)]]=0, FALSE, TRUE)</f>
        <v>0</v>
      </c>
      <c r="X98" s="3" t="b">
        <f>IF(Table1[[#This Row],[Covering additional existing positions with the new salary funds? (%)]]=0, FALSE, TRUE)</f>
        <v>0</v>
      </c>
      <c r="Y98" s="3" t="b">
        <f>IF(Table1[[#This Row],[Adding additional positions? (%)]]=0, FALSE, TRUE)</f>
        <v>0</v>
      </c>
      <c r="Z98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99" spans="1:26" x14ac:dyDescent="0.25">
      <c r="A99">
        <v>106</v>
      </c>
      <c r="B99" s="1">
        <v>44188.5770486111</v>
      </c>
      <c r="C99" s="1">
        <v>44188.614050925898</v>
      </c>
      <c r="D99" s="3" t="s">
        <v>19</v>
      </c>
      <c r="E99" s="3"/>
      <c r="F99" s="3" t="s">
        <v>314</v>
      </c>
      <c r="G99" s="3" t="s">
        <v>315</v>
      </c>
      <c r="H99" s="3" t="s">
        <v>25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 t="s">
        <v>22</v>
      </c>
      <c r="Q99" s="2" t="s">
        <v>316</v>
      </c>
      <c r="R99" s="3" t="s">
        <v>25</v>
      </c>
      <c r="S99" s="3"/>
      <c r="T99" s="3" t="b">
        <f>IF(Table1[[#This Row],[Salary Schedule Step Increases (%) - moving employees one or more years of experience on your local schedule]]=0, FALSE, TRUE)</f>
        <v>0</v>
      </c>
      <c r="U99" s="3" t="b">
        <f>IF(Table1[[#This Row],[Increase to Salary Schedule (%) - overall increase to salary schedule amounts (e.g. increase of 1%, increase of $500, etc.)]]=0, FALSE, TRUE)</f>
        <v>0</v>
      </c>
      <c r="V99" s="3" t="b">
        <f>IF(Table1[[#This Row],[Bonus Payments (%)]]=0, FALSE, TRUE)</f>
        <v>0</v>
      </c>
      <c r="W99" s="3" t="b">
        <f>IF(Table1[[#This Row],[Differentiated Pay (%)]]=0, FALSE, TRUE)</f>
        <v>0</v>
      </c>
      <c r="X99" s="3" t="b">
        <f>IF(Table1[[#This Row],[Covering additional existing positions with the new salary funds? (%)]]=0, FALSE, TRUE)</f>
        <v>0</v>
      </c>
      <c r="Y99" s="3" t="b">
        <f>IF(Table1[[#This Row],[Adding additional positions? (%)]]=0, FALSE, TRUE)</f>
        <v>0</v>
      </c>
      <c r="Z99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100" spans="1:26" x14ac:dyDescent="0.25">
      <c r="A100">
        <v>107</v>
      </c>
      <c r="B100" s="1">
        <v>44192.499583333301</v>
      </c>
      <c r="C100" s="1">
        <v>44192.5019328704</v>
      </c>
      <c r="D100" s="3" t="s">
        <v>19</v>
      </c>
      <c r="E100" s="3"/>
      <c r="F100" s="3" t="s">
        <v>317</v>
      </c>
      <c r="G100" s="3" t="s">
        <v>318</v>
      </c>
      <c r="H100" s="3" t="s">
        <v>25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 t="s">
        <v>25</v>
      </c>
      <c r="Q100" s="3"/>
      <c r="R100" s="3" t="s">
        <v>25</v>
      </c>
      <c r="S100" s="3"/>
      <c r="T100" s="3" t="b">
        <f>IF(Table1[[#This Row],[Salary Schedule Step Increases (%) - moving employees one or more years of experience on your local schedule]]=0, FALSE, TRUE)</f>
        <v>0</v>
      </c>
      <c r="U100" s="3" t="b">
        <f>IF(Table1[[#This Row],[Increase to Salary Schedule (%) - overall increase to salary schedule amounts (e.g. increase of 1%, increase of $500, etc.)]]=0, FALSE, TRUE)</f>
        <v>0</v>
      </c>
      <c r="V100" s="3" t="b">
        <f>IF(Table1[[#This Row],[Bonus Payments (%)]]=0, FALSE, TRUE)</f>
        <v>0</v>
      </c>
      <c r="W100" s="3" t="b">
        <f>IF(Table1[[#This Row],[Differentiated Pay (%)]]=0, FALSE, TRUE)</f>
        <v>0</v>
      </c>
      <c r="X100" s="3" t="b">
        <f>IF(Table1[[#This Row],[Covering additional existing positions with the new salary funds? (%)]]=0, FALSE, TRUE)</f>
        <v>0</v>
      </c>
      <c r="Y100" s="3" t="b">
        <f>IF(Table1[[#This Row],[Adding additional positions? (%)]]=0, FALSE, TRUE)</f>
        <v>0</v>
      </c>
      <c r="Z100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101" spans="1:26" x14ac:dyDescent="0.25">
      <c r="A101">
        <v>108</v>
      </c>
      <c r="B101" s="1">
        <v>44193.384861111103</v>
      </c>
      <c r="C101" s="1">
        <v>44193.387638888897</v>
      </c>
      <c r="D101" s="3" t="s">
        <v>19</v>
      </c>
      <c r="E101" s="3"/>
      <c r="F101" s="3" t="s">
        <v>319</v>
      </c>
      <c r="G101" s="3" t="s">
        <v>320</v>
      </c>
      <c r="H101" s="3" t="s">
        <v>22</v>
      </c>
      <c r="I101" s="2">
        <v>100</v>
      </c>
      <c r="J101" s="2">
        <v>0</v>
      </c>
      <c r="K101" s="2">
        <v>0</v>
      </c>
      <c r="L101" s="2">
        <v>0</v>
      </c>
      <c r="M101" s="3" t="s">
        <v>46</v>
      </c>
      <c r="N101" s="2">
        <v>0</v>
      </c>
      <c r="O101" s="2">
        <v>0</v>
      </c>
      <c r="P101" s="3" t="s">
        <v>22</v>
      </c>
      <c r="Q101" s="2" t="s">
        <v>321</v>
      </c>
      <c r="R101" s="3" t="s">
        <v>25</v>
      </c>
      <c r="S101" s="3"/>
      <c r="T101" s="3" t="b">
        <f>IF(Table1[[#This Row],[Salary Schedule Step Increases (%) - moving employees one or more years of experience on your local schedule]]=0, FALSE, TRUE)</f>
        <v>1</v>
      </c>
      <c r="U101" s="3" t="b">
        <f>IF(Table1[[#This Row],[Increase to Salary Schedule (%) - overall increase to salary schedule amounts (e.g. increase of 1%, increase of $500, etc.)]]=0, FALSE, TRUE)</f>
        <v>0</v>
      </c>
      <c r="V101" s="3" t="b">
        <f>IF(Table1[[#This Row],[Bonus Payments (%)]]=0, FALSE, TRUE)</f>
        <v>0</v>
      </c>
      <c r="W101" s="3" t="b">
        <f>IF(Table1[[#This Row],[Differentiated Pay (%)]]=0, FALSE, TRUE)</f>
        <v>0</v>
      </c>
      <c r="X101" s="3" t="b">
        <f>IF(Table1[[#This Row],[Covering additional existing positions with the new salary funds? (%)]]=0, FALSE, TRUE)</f>
        <v>0</v>
      </c>
      <c r="Y101" s="3" t="b">
        <f>IF(Table1[[#This Row],[Adding additional positions? (%)]]=0, FALSE, TRUE)</f>
        <v>0</v>
      </c>
      <c r="Z101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102" spans="1:26" x14ac:dyDescent="0.25">
      <c r="A102">
        <v>109</v>
      </c>
      <c r="B102" s="1">
        <v>44193.406435185199</v>
      </c>
      <c r="C102" s="1">
        <v>44193.418368055602</v>
      </c>
      <c r="D102" s="3" t="s">
        <v>19</v>
      </c>
      <c r="E102" s="3"/>
      <c r="F102" s="3" t="s">
        <v>322</v>
      </c>
      <c r="G102" s="3" t="s">
        <v>323</v>
      </c>
      <c r="H102" s="3" t="s">
        <v>22</v>
      </c>
      <c r="I102" s="2">
        <v>1</v>
      </c>
      <c r="J102" s="2">
        <v>100</v>
      </c>
      <c r="K102" s="2">
        <v>0</v>
      </c>
      <c r="L102" s="2">
        <v>0</v>
      </c>
      <c r="M102" s="3" t="s">
        <v>46</v>
      </c>
      <c r="N102" s="2">
        <v>0</v>
      </c>
      <c r="O102" s="2">
        <v>2</v>
      </c>
      <c r="P102" s="3" t="s">
        <v>22</v>
      </c>
      <c r="Q102" s="2" t="s">
        <v>324</v>
      </c>
      <c r="R102" s="3" t="s">
        <v>25</v>
      </c>
      <c r="S102" s="3"/>
      <c r="T102" s="3" t="b">
        <f>IF(Table1[[#This Row],[Salary Schedule Step Increases (%) - moving employees one or more years of experience on your local schedule]]=0, FALSE, TRUE)</f>
        <v>1</v>
      </c>
      <c r="U102" s="3" t="b">
        <f>IF(Table1[[#This Row],[Increase to Salary Schedule (%) - overall increase to salary schedule amounts (e.g. increase of 1%, increase of $500, etc.)]]=0, FALSE, TRUE)</f>
        <v>1</v>
      </c>
      <c r="V102" s="3" t="b">
        <f>IF(Table1[[#This Row],[Bonus Payments (%)]]=0, FALSE, TRUE)</f>
        <v>0</v>
      </c>
      <c r="W102" s="3" t="b">
        <f>IF(Table1[[#This Row],[Differentiated Pay (%)]]=0, FALSE, TRUE)</f>
        <v>0</v>
      </c>
      <c r="X102" s="3" t="b">
        <f>IF(Table1[[#This Row],[Covering additional existing positions with the new salary funds? (%)]]=0, FALSE, TRUE)</f>
        <v>0</v>
      </c>
      <c r="Y102" s="3" t="b">
        <f>IF(Table1[[#This Row],[Adding additional positions? (%)]]=0, FALSE, TRUE)</f>
        <v>1</v>
      </c>
      <c r="Z102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3</v>
      </c>
    </row>
    <row r="103" spans="1:26" x14ac:dyDescent="0.25">
      <c r="A103">
        <v>110</v>
      </c>
      <c r="B103" s="1">
        <v>44193.405671296299</v>
      </c>
      <c r="C103" s="1">
        <v>44193.4360185185</v>
      </c>
      <c r="D103" s="3" t="s">
        <v>19</v>
      </c>
      <c r="E103" s="3"/>
      <c r="F103" s="3" t="s">
        <v>325</v>
      </c>
      <c r="G103" s="3" t="s">
        <v>326</v>
      </c>
      <c r="H103" s="3" t="s">
        <v>25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 t="s">
        <v>22</v>
      </c>
      <c r="Q103" s="2" t="s">
        <v>327</v>
      </c>
      <c r="R103" s="3" t="s">
        <v>25</v>
      </c>
      <c r="S103" s="3"/>
      <c r="T103" s="3" t="b">
        <f>IF(Table1[[#This Row],[Salary Schedule Step Increases (%) - moving employees one or more years of experience on your local schedule]]=0, FALSE, TRUE)</f>
        <v>0</v>
      </c>
      <c r="U103" s="3" t="b">
        <f>IF(Table1[[#This Row],[Increase to Salary Schedule (%) - overall increase to salary schedule amounts (e.g. increase of 1%, increase of $500, etc.)]]=0, FALSE, TRUE)</f>
        <v>0</v>
      </c>
      <c r="V103" s="3" t="b">
        <f>IF(Table1[[#This Row],[Bonus Payments (%)]]=0, FALSE, TRUE)</f>
        <v>0</v>
      </c>
      <c r="W103" s="3" t="b">
        <f>IF(Table1[[#This Row],[Differentiated Pay (%)]]=0, FALSE, TRUE)</f>
        <v>0</v>
      </c>
      <c r="X103" s="3" t="b">
        <f>IF(Table1[[#This Row],[Covering additional existing positions with the new salary funds? (%)]]=0, FALSE, TRUE)</f>
        <v>0</v>
      </c>
      <c r="Y103" s="3" t="b">
        <f>IF(Table1[[#This Row],[Adding additional positions? (%)]]=0, FALSE, TRUE)</f>
        <v>0</v>
      </c>
      <c r="Z103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104" spans="1:26" x14ac:dyDescent="0.25">
      <c r="A104">
        <v>111</v>
      </c>
      <c r="B104" s="1">
        <v>44193.469166666699</v>
      </c>
      <c r="C104" s="1">
        <v>44193.4796180556</v>
      </c>
      <c r="D104" s="3" t="s">
        <v>19</v>
      </c>
      <c r="E104" s="3"/>
      <c r="F104" s="3" t="s">
        <v>328</v>
      </c>
      <c r="G104" s="3" t="s">
        <v>329</v>
      </c>
      <c r="H104" s="3" t="s">
        <v>22</v>
      </c>
      <c r="I104" s="2">
        <v>45</v>
      </c>
      <c r="J104" s="2">
        <v>55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3" t="s">
        <v>22</v>
      </c>
      <c r="Q104" s="2" t="s">
        <v>330</v>
      </c>
      <c r="R104" s="3" t="s">
        <v>25</v>
      </c>
      <c r="S104" s="3"/>
      <c r="T104" s="3" t="b">
        <f>IF(Table1[[#This Row],[Salary Schedule Step Increases (%) - moving employees one or more years of experience on your local schedule]]=0, FALSE, TRUE)</f>
        <v>1</v>
      </c>
      <c r="U104" s="3" t="b">
        <f>IF(Table1[[#This Row],[Increase to Salary Schedule (%) - overall increase to salary schedule amounts (e.g. increase of 1%, increase of $500, etc.)]]=0, FALSE, TRUE)</f>
        <v>1</v>
      </c>
      <c r="V104" s="3" t="b">
        <f>IF(Table1[[#This Row],[Bonus Payments (%)]]=0, FALSE, TRUE)</f>
        <v>0</v>
      </c>
      <c r="W104" s="3" t="b">
        <f>IF(Table1[[#This Row],[Differentiated Pay (%)]]=0, FALSE, TRUE)</f>
        <v>0</v>
      </c>
      <c r="X104" s="3" t="b">
        <f>IF(Table1[[#This Row],[Covering additional existing positions with the new salary funds? (%)]]=0, FALSE, TRUE)</f>
        <v>0</v>
      </c>
      <c r="Y104" s="3" t="b">
        <f>IF(Table1[[#This Row],[Adding additional positions? (%)]]=0, FALSE, TRUE)</f>
        <v>0</v>
      </c>
      <c r="Z104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105" spans="1:26" x14ac:dyDescent="0.25">
      <c r="A105">
        <v>112</v>
      </c>
      <c r="B105" s="1">
        <v>44193.4710416667</v>
      </c>
      <c r="C105" s="1">
        <v>44193.499108796299</v>
      </c>
      <c r="D105" s="3" t="s">
        <v>19</v>
      </c>
      <c r="E105" s="3"/>
      <c r="F105" s="3" t="s">
        <v>331</v>
      </c>
      <c r="G105" s="3" t="s">
        <v>332</v>
      </c>
      <c r="H105" s="3" t="s">
        <v>22</v>
      </c>
      <c r="I105" s="2">
        <v>2.8</v>
      </c>
      <c r="J105" s="2">
        <v>1.72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3" t="s">
        <v>25</v>
      </c>
      <c r="Q105" s="3"/>
      <c r="R105" s="3" t="s">
        <v>25</v>
      </c>
      <c r="S105" s="3"/>
      <c r="T105" s="3" t="b">
        <f>IF(Table1[[#This Row],[Salary Schedule Step Increases (%) - moving employees one or more years of experience on your local schedule]]=0, FALSE, TRUE)</f>
        <v>1</v>
      </c>
      <c r="U105" s="3" t="b">
        <f>IF(Table1[[#This Row],[Increase to Salary Schedule (%) - overall increase to salary schedule amounts (e.g. increase of 1%, increase of $500, etc.)]]=0, FALSE, TRUE)</f>
        <v>1</v>
      </c>
      <c r="V105" s="3" t="b">
        <f>IF(Table1[[#This Row],[Bonus Payments (%)]]=0, FALSE, TRUE)</f>
        <v>0</v>
      </c>
      <c r="W105" s="3" t="b">
        <f>IF(Table1[[#This Row],[Differentiated Pay (%)]]=0, FALSE, TRUE)</f>
        <v>0</v>
      </c>
      <c r="X105" s="3" t="b">
        <f>IF(Table1[[#This Row],[Covering additional existing positions with the new salary funds? (%)]]=0, FALSE, TRUE)</f>
        <v>0</v>
      </c>
      <c r="Y105" s="3" t="b">
        <f>IF(Table1[[#This Row],[Adding additional positions? (%)]]=0, FALSE, TRUE)</f>
        <v>0</v>
      </c>
      <c r="Z105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106" spans="1:26" x14ac:dyDescent="0.25">
      <c r="A106">
        <v>113</v>
      </c>
      <c r="B106" s="1">
        <v>44193.566168981502</v>
      </c>
      <c r="C106" s="1">
        <v>44193.575208333299</v>
      </c>
      <c r="D106" s="3" t="s">
        <v>19</v>
      </c>
      <c r="E106" s="3"/>
      <c r="F106" s="3" t="s">
        <v>333</v>
      </c>
      <c r="G106" s="3" t="s">
        <v>334</v>
      </c>
      <c r="H106" s="3" t="s">
        <v>22</v>
      </c>
      <c r="I106" s="2">
        <v>0</v>
      </c>
      <c r="J106" s="2">
        <v>100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3" t="s">
        <v>22</v>
      </c>
      <c r="Q106" s="2" t="s">
        <v>335</v>
      </c>
      <c r="R106" s="3" t="s">
        <v>25</v>
      </c>
      <c r="S106" s="3"/>
      <c r="T106" s="3" t="b">
        <f>IF(Table1[[#This Row],[Salary Schedule Step Increases (%) - moving employees one or more years of experience on your local schedule]]=0, FALSE, TRUE)</f>
        <v>0</v>
      </c>
      <c r="U106" s="3" t="b">
        <f>IF(Table1[[#This Row],[Increase to Salary Schedule (%) - overall increase to salary schedule amounts (e.g. increase of 1%, increase of $500, etc.)]]=0, FALSE, TRUE)</f>
        <v>1</v>
      </c>
      <c r="V106" s="3" t="b">
        <f>IF(Table1[[#This Row],[Bonus Payments (%)]]=0, FALSE, TRUE)</f>
        <v>0</v>
      </c>
      <c r="W106" s="3" t="b">
        <f>IF(Table1[[#This Row],[Differentiated Pay (%)]]=0, FALSE, TRUE)</f>
        <v>0</v>
      </c>
      <c r="X106" s="3" t="b">
        <f>IF(Table1[[#This Row],[Covering additional existing positions with the new salary funds? (%)]]=0, FALSE, TRUE)</f>
        <v>0</v>
      </c>
      <c r="Y106" s="3" t="b">
        <f>IF(Table1[[#This Row],[Adding additional positions? (%)]]=0, FALSE, TRUE)</f>
        <v>0</v>
      </c>
      <c r="Z106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107" spans="1:26" x14ac:dyDescent="0.25">
      <c r="A107">
        <v>114</v>
      </c>
      <c r="B107" s="1">
        <v>44193.414340277799</v>
      </c>
      <c r="C107" s="1">
        <v>44193.575682870403</v>
      </c>
      <c r="D107" s="3" t="s">
        <v>19</v>
      </c>
      <c r="E107" s="3"/>
      <c r="F107" s="3" t="s">
        <v>336</v>
      </c>
      <c r="G107" s="3" t="s">
        <v>337</v>
      </c>
      <c r="H107" s="3" t="s">
        <v>22</v>
      </c>
      <c r="I107" s="2">
        <v>0</v>
      </c>
      <c r="J107" s="2">
        <v>100</v>
      </c>
      <c r="K107" s="2">
        <v>0</v>
      </c>
      <c r="L107" s="2">
        <v>0</v>
      </c>
      <c r="M107" s="3" t="s">
        <v>338</v>
      </c>
      <c r="N107" s="2">
        <v>0</v>
      </c>
      <c r="O107" s="2">
        <v>0</v>
      </c>
      <c r="P107" s="3" t="s">
        <v>22</v>
      </c>
      <c r="Q107" s="2" t="s">
        <v>339</v>
      </c>
      <c r="R107" s="3" t="s">
        <v>25</v>
      </c>
      <c r="S107" s="3"/>
      <c r="T107" s="3" t="b">
        <f>IF(Table1[[#This Row],[Salary Schedule Step Increases (%) - moving employees one or more years of experience on your local schedule]]=0, FALSE, TRUE)</f>
        <v>0</v>
      </c>
      <c r="U107" s="3" t="b">
        <f>IF(Table1[[#This Row],[Increase to Salary Schedule (%) - overall increase to salary schedule amounts (e.g. increase of 1%, increase of $500, etc.)]]=0, FALSE, TRUE)</f>
        <v>1</v>
      </c>
      <c r="V107" s="3" t="b">
        <f>IF(Table1[[#This Row],[Bonus Payments (%)]]=0, FALSE, TRUE)</f>
        <v>0</v>
      </c>
      <c r="W107" s="3" t="b">
        <f>IF(Table1[[#This Row],[Differentiated Pay (%)]]=0, FALSE, TRUE)</f>
        <v>0</v>
      </c>
      <c r="X107" s="3" t="b">
        <f>IF(Table1[[#This Row],[Covering additional existing positions with the new salary funds? (%)]]=0, FALSE, TRUE)</f>
        <v>0</v>
      </c>
      <c r="Y107" s="3" t="b">
        <f>IF(Table1[[#This Row],[Adding additional positions? (%)]]=0, FALSE, TRUE)</f>
        <v>0</v>
      </c>
      <c r="Z107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108" spans="1:26" x14ac:dyDescent="0.25">
      <c r="A108">
        <v>115</v>
      </c>
      <c r="B108" s="1">
        <v>44193.682337963</v>
      </c>
      <c r="C108" s="1">
        <v>44193.686863425901</v>
      </c>
      <c r="D108" s="3" t="s">
        <v>19</v>
      </c>
      <c r="E108" s="3"/>
      <c r="F108" s="3" t="s">
        <v>207</v>
      </c>
      <c r="G108" s="3" t="s">
        <v>340</v>
      </c>
      <c r="H108" s="3" t="s">
        <v>22</v>
      </c>
      <c r="I108" s="2">
        <v>2</v>
      </c>
      <c r="J108" s="2">
        <v>2</v>
      </c>
      <c r="K108" s="2">
        <v>0</v>
      </c>
      <c r="L108" s="2">
        <v>0</v>
      </c>
      <c r="M108" s="3" t="s">
        <v>341</v>
      </c>
      <c r="N108" s="2">
        <v>0</v>
      </c>
      <c r="O108" s="2">
        <v>0</v>
      </c>
      <c r="P108" s="3" t="s">
        <v>25</v>
      </c>
      <c r="Q108" s="3"/>
      <c r="R108" s="3" t="s">
        <v>25</v>
      </c>
      <c r="S108" s="3"/>
      <c r="T108" s="3" t="b">
        <f>IF(Table1[[#This Row],[Salary Schedule Step Increases (%) - moving employees one or more years of experience on your local schedule]]=0, FALSE, TRUE)</f>
        <v>1</v>
      </c>
      <c r="U108" s="3" t="b">
        <f>IF(Table1[[#This Row],[Increase to Salary Schedule (%) - overall increase to salary schedule amounts (e.g. increase of 1%, increase of $500, etc.)]]=0, FALSE, TRUE)</f>
        <v>1</v>
      </c>
      <c r="V108" s="3" t="b">
        <f>IF(Table1[[#This Row],[Bonus Payments (%)]]=0, FALSE, TRUE)</f>
        <v>0</v>
      </c>
      <c r="W108" s="3" t="b">
        <f>IF(Table1[[#This Row],[Differentiated Pay (%)]]=0, FALSE, TRUE)</f>
        <v>0</v>
      </c>
      <c r="X108" s="3" t="b">
        <f>IF(Table1[[#This Row],[Covering additional existing positions with the new salary funds? (%)]]=0, FALSE, TRUE)</f>
        <v>0</v>
      </c>
      <c r="Y108" s="3" t="b">
        <f>IF(Table1[[#This Row],[Adding additional positions? (%)]]=0, FALSE, TRUE)</f>
        <v>0</v>
      </c>
      <c r="Z108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109" spans="1:26" x14ac:dyDescent="0.25">
      <c r="A109">
        <v>116</v>
      </c>
      <c r="B109" s="1">
        <v>44193.744629629597</v>
      </c>
      <c r="C109" s="1">
        <v>44193.748182870397</v>
      </c>
      <c r="D109" s="3" t="s">
        <v>19</v>
      </c>
      <c r="E109" s="3"/>
      <c r="F109" s="3" t="s">
        <v>317</v>
      </c>
      <c r="G109" s="3" t="s">
        <v>318</v>
      </c>
      <c r="H109" s="3" t="s">
        <v>22</v>
      </c>
      <c r="I109" s="2">
        <v>100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3" t="s">
        <v>22</v>
      </c>
      <c r="Q109" s="2" t="s">
        <v>123</v>
      </c>
      <c r="R109" s="3" t="s">
        <v>25</v>
      </c>
      <c r="S109" s="3"/>
      <c r="T109" s="3" t="b">
        <f>IF(Table1[[#This Row],[Salary Schedule Step Increases (%) - moving employees one or more years of experience on your local schedule]]=0, FALSE, TRUE)</f>
        <v>1</v>
      </c>
      <c r="U109" s="3" t="b">
        <f>IF(Table1[[#This Row],[Increase to Salary Schedule (%) - overall increase to salary schedule amounts (e.g. increase of 1%, increase of $500, etc.)]]=0, FALSE, TRUE)</f>
        <v>0</v>
      </c>
      <c r="V109" s="3" t="b">
        <f>IF(Table1[[#This Row],[Bonus Payments (%)]]=0, FALSE, TRUE)</f>
        <v>0</v>
      </c>
      <c r="W109" s="3" t="b">
        <f>IF(Table1[[#This Row],[Differentiated Pay (%)]]=0, FALSE, TRUE)</f>
        <v>0</v>
      </c>
      <c r="X109" s="3" t="b">
        <f>IF(Table1[[#This Row],[Covering additional existing positions with the new salary funds? (%)]]=0, FALSE, TRUE)</f>
        <v>0</v>
      </c>
      <c r="Y109" s="3" t="b">
        <f>IF(Table1[[#This Row],[Adding additional positions? (%)]]=0, FALSE, TRUE)</f>
        <v>0</v>
      </c>
      <c r="Z109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110" spans="1:26" x14ac:dyDescent="0.25">
      <c r="A110">
        <v>117</v>
      </c>
      <c r="B110" s="1">
        <v>44193.838668981502</v>
      </c>
      <c r="C110" s="1">
        <v>44193.840497685203</v>
      </c>
      <c r="D110" s="3" t="s">
        <v>19</v>
      </c>
      <c r="E110" s="3"/>
      <c r="F110" s="3" t="s">
        <v>66</v>
      </c>
      <c r="G110" s="3" t="s">
        <v>67</v>
      </c>
      <c r="H110" s="3" t="s">
        <v>25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 t="s">
        <v>25</v>
      </c>
      <c r="Q110" s="3"/>
      <c r="R110" s="3" t="s">
        <v>22</v>
      </c>
      <c r="S110" s="2" t="s">
        <v>342</v>
      </c>
      <c r="T110" s="3" t="b">
        <f>IF(Table1[[#This Row],[Salary Schedule Step Increases (%) - moving employees one or more years of experience on your local schedule]]=0, FALSE, TRUE)</f>
        <v>0</v>
      </c>
      <c r="U110" s="3" t="b">
        <f>IF(Table1[[#This Row],[Increase to Salary Schedule (%) - overall increase to salary schedule amounts (e.g. increase of 1%, increase of $500, etc.)]]=0, FALSE, TRUE)</f>
        <v>0</v>
      </c>
      <c r="V110" s="3" t="b">
        <f>IF(Table1[[#This Row],[Bonus Payments (%)]]=0, FALSE, TRUE)</f>
        <v>0</v>
      </c>
      <c r="W110" s="3" t="b">
        <f>IF(Table1[[#This Row],[Differentiated Pay (%)]]=0, FALSE, TRUE)</f>
        <v>0</v>
      </c>
      <c r="X110" s="3" t="b">
        <f>IF(Table1[[#This Row],[Covering additional existing positions with the new salary funds? (%)]]=0, FALSE, TRUE)</f>
        <v>0</v>
      </c>
      <c r="Y110" s="3" t="b">
        <f>IF(Table1[[#This Row],[Adding additional positions? (%)]]=0, FALSE, TRUE)</f>
        <v>0</v>
      </c>
      <c r="Z110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111" spans="1:26" x14ac:dyDescent="0.25">
      <c r="A111">
        <v>118</v>
      </c>
      <c r="B111" s="1">
        <v>44194.377777777801</v>
      </c>
      <c r="C111" s="1">
        <v>44194.379293981503</v>
      </c>
      <c r="D111" s="3" t="s">
        <v>19</v>
      </c>
      <c r="E111" s="3"/>
      <c r="F111" s="3" t="s">
        <v>314</v>
      </c>
      <c r="G111" s="3" t="s">
        <v>315</v>
      </c>
      <c r="H111" s="3" t="s">
        <v>22</v>
      </c>
      <c r="I111" s="2">
        <v>100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3" t="s">
        <v>22</v>
      </c>
      <c r="Q111" s="2" t="s">
        <v>343</v>
      </c>
      <c r="R111" s="3" t="s">
        <v>25</v>
      </c>
      <c r="S111" s="3"/>
      <c r="T111" s="3" t="b">
        <f>IF(Table1[[#This Row],[Salary Schedule Step Increases (%) - moving employees one or more years of experience on your local schedule]]=0, FALSE, TRUE)</f>
        <v>1</v>
      </c>
      <c r="U111" s="3" t="b">
        <f>IF(Table1[[#This Row],[Increase to Salary Schedule (%) - overall increase to salary schedule amounts (e.g. increase of 1%, increase of $500, etc.)]]=0, FALSE, TRUE)</f>
        <v>0</v>
      </c>
      <c r="V111" s="3" t="b">
        <f>IF(Table1[[#This Row],[Bonus Payments (%)]]=0, FALSE, TRUE)</f>
        <v>0</v>
      </c>
      <c r="W111" s="3" t="b">
        <f>IF(Table1[[#This Row],[Differentiated Pay (%)]]=0, FALSE, TRUE)</f>
        <v>0</v>
      </c>
      <c r="X111" s="3" t="b">
        <f>IF(Table1[[#This Row],[Covering additional existing positions with the new salary funds? (%)]]=0, FALSE, TRUE)</f>
        <v>0</v>
      </c>
      <c r="Y111" s="3" t="b">
        <f>IF(Table1[[#This Row],[Adding additional positions? (%)]]=0, FALSE, TRUE)</f>
        <v>0</v>
      </c>
      <c r="Z111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112" spans="1:26" x14ac:dyDescent="0.25">
      <c r="A112">
        <v>119</v>
      </c>
      <c r="B112" s="1">
        <v>44194.371828703697</v>
      </c>
      <c r="C112" s="1">
        <v>44194.386701388903</v>
      </c>
      <c r="D112" s="3" t="s">
        <v>19</v>
      </c>
      <c r="E112" s="3"/>
      <c r="F112" s="3" t="s">
        <v>325</v>
      </c>
      <c r="G112" s="3" t="s">
        <v>344</v>
      </c>
      <c r="H112" s="3" t="s">
        <v>22</v>
      </c>
      <c r="I112" s="2">
        <v>1</v>
      </c>
      <c r="J112" s="2">
        <v>1</v>
      </c>
      <c r="K112" s="2">
        <v>0</v>
      </c>
      <c r="L112" s="2">
        <v>0</v>
      </c>
      <c r="M112" s="3" t="s">
        <v>46</v>
      </c>
      <c r="N112" s="2">
        <v>0</v>
      </c>
      <c r="O112" s="2">
        <v>0</v>
      </c>
      <c r="P112" s="3" t="s">
        <v>22</v>
      </c>
      <c r="Q112" s="2" t="s">
        <v>345</v>
      </c>
      <c r="R112" s="3" t="s">
        <v>22</v>
      </c>
      <c r="S112" s="2" t="s">
        <v>346</v>
      </c>
      <c r="T112" s="3" t="b">
        <f>IF(Table1[[#This Row],[Salary Schedule Step Increases (%) - moving employees one or more years of experience on your local schedule]]=0, FALSE, TRUE)</f>
        <v>1</v>
      </c>
      <c r="U112" s="3" t="b">
        <f>IF(Table1[[#This Row],[Increase to Salary Schedule (%) - overall increase to salary schedule amounts (e.g. increase of 1%, increase of $500, etc.)]]=0, FALSE, TRUE)</f>
        <v>1</v>
      </c>
      <c r="V112" s="3" t="b">
        <f>IF(Table1[[#This Row],[Bonus Payments (%)]]=0, FALSE, TRUE)</f>
        <v>0</v>
      </c>
      <c r="W112" s="3" t="b">
        <f>IF(Table1[[#This Row],[Differentiated Pay (%)]]=0, FALSE, TRUE)</f>
        <v>0</v>
      </c>
      <c r="X112" s="3" t="b">
        <f>IF(Table1[[#This Row],[Covering additional existing positions with the new salary funds? (%)]]=0, FALSE, TRUE)</f>
        <v>0</v>
      </c>
      <c r="Y112" s="3" t="b">
        <f>IF(Table1[[#This Row],[Adding additional positions? (%)]]=0, FALSE, TRUE)</f>
        <v>0</v>
      </c>
      <c r="Z112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113" spans="1:26" x14ac:dyDescent="0.25">
      <c r="A113">
        <v>120</v>
      </c>
      <c r="B113" s="1">
        <v>44194.379328703697</v>
      </c>
      <c r="C113" s="1">
        <v>44194.390694444402</v>
      </c>
      <c r="D113" s="3" t="s">
        <v>19</v>
      </c>
      <c r="E113" s="3"/>
      <c r="F113" s="3" t="s">
        <v>347</v>
      </c>
      <c r="G113" s="3" t="s">
        <v>348</v>
      </c>
      <c r="H113" s="3" t="s">
        <v>22</v>
      </c>
      <c r="I113" s="2">
        <v>0</v>
      </c>
      <c r="J113" s="2">
        <v>0</v>
      </c>
      <c r="K113" s="2">
        <v>0</v>
      </c>
      <c r="L113" s="2">
        <v>100</v>
      </c>
      <c r="M113" s="3" t="s">
        <v>349</v>
      </c>
      <c r="N113" s="2">
        <v>0</v>
      </c>
      <c r="O113" s="2">
        <v>0</v>
      </c>
      <c r="P113" s="3" t="s">
        <v>22</v>
      </c>
      <c r="Q113" s="2" t="s">
        <v>23</v>
      </c>
      <c r="R113" s="3" t="s">
        <v>25</v>
      </c>
      <c r="S113" s="3"/>
      <c r="T113" s="3" t="b">
        <f>IF(Table1[[#This Row],[Salary Schedule Step Increases (%) - moving employees one or more years of experience on your local schedule]]=0, FALSE, TRUE)</f>
        <v>0</v>
      </c>
      <c r="U113" s="3" t="b">
        <f>IF(Table1[[#This Row],[Increase to Salary Schedule (%) - overall increase to salary schedule amounts (e.g. increase of 1%, increase of $500, etc.)]]=0, FALSE, TRUE)</f>
        <v>0</v>
      </c>
      <c r="V113" s="3" t="b">
        <f>IF(Table1[[#This Row],[Bonus Payments (%)]]=0, FALSE, TRUE)</f>
        <v>0</v>
      </c>
      <c r="W113" s="3" t="b">
        <f>IF(Table1[[#This Row],[Differentiated Pay (%)]]=0, FALSE, TRUE)</f>
        <v>1</v>
      </c>
      <c r="X113" s="3" t="b">
        <f>IF(Table1[[#This Row],[Covering additional existing positions with the new salary funds? (%)]]=0, FALSE, TRUE)</f>
        <v>0</v>
      </c>
      <c r="Y113" s="3" t="b">
        <f>IF(Table1[[#This Row],[Adding additional positions? (%)]]=0, FALSE, TRUE)</f>
        <v>0</v>
      </c>
      <c r="Z113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114" spans="1:26" x14ac:dyDescent="0.25">
      <c r="A114">
        <v>121</v>
      </c>
      <c r="B114" s="1">
        <v>44194.454490740703</v>
      </c>
      <c r="C114" s="1">
        <v>44194.469930555599</v>
      </c>
      <c r="D114" s="3" t="s">
        <v>19</v>
      </c>
      <c r="E114" s="3"/>
      <c r="F114" s="3" t="s">
        <v>350</v>
      </c>
      <c r="G114" s="3" t="s">
        <v>351</v>
      </c>
      <c r="H114" s="3" t="s">
        <v>22</v>
      </c>
      <c r="I114" s="2">
        <v>0</v>
      </c>
      <c r="J114" s="2">
        <v>100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3" t="s">
        <v>22</v>
      </c>
      <c r="Q114" s="2" t="s">
        <v>352</v>
      </c>
      <c r="R114" s="3" t="s">
        <v>25</v>
      </c>
      <c r="S114" s="3"/>
      <c r="T114" s="3" t="b">
        <f>IF(Table1[[#This Row],[Salary Schedule Step Increases (%) - moving employees one or more years of experience on your local schedule]]=0, FALSE, TRUE)</f>
        <v>0</v>
      </c>
      <c r="U114" s="3" t="b">
        <f>IF(Table1[[#This Row],[Increase to Salary Schedule (%) - overall increase to salary schedule amounts (e.g. increase of 1%, increase of $500, etc.)]]=0, FALSE, TRUE)</f>
        <v>1</v>
      </c>
      <c r="V114" s="3" t="b">
        <f>IF(Table1[[#This Row],[Bonus Payments (%)]]=0, FALSE, TRUE)</f>
        <v>0</v>
      </c>
      <c r="W114" s="3" t="b">
        <f>IF(Table1[[#This Row],[Differentiated Pay (%)]]=0, FALSE, TRUE)</f>
        <v>0</v>
      </c>
      <c r="X114" s="3" t="b">
        <f>IF(Table1[[#This Row],[Covering additional existing positions with the new salary funds? (%)]]=0, FALSE, TRUE)</f>
        <v>0</v>
      </c>
      <c r="Y114" s="3" t="b">
        <f>IF(Table1[[#This Row],[Adding additional positions? (%)]]=0, FALSE, TRUE)</f>
        <v>0</v>
      </c>
      <c r="Z114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115" spans="1:26" x14ac:dyDescent="0.25">
      <c r="A115">
        <v>122</v>
      </c>
      <c r="B115" s="1">
        <v>44194.469456018502</v>
      </c>
      <c r="C115" s="1">
        <v>44194.473391203697</v>
      </c>
      <c r="D115" s="3" t="s">
        <v>19</v>
      </c>
      <c r="E115" s="3"/>
      <c r="F115" s="3" t="s">
        <v>353</v>
      </c>
      <c r="G115" s="3" t="s">
        <v>354</v>
      </c>
      <c r="H115" s="3" t="s">
        <v>25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 t="s">
        <v>22</v>
      </c>
      <c r="Q115" s="2" t="s">
        <v>355</v>
      </c>
      <c r="R115" s="3" t="s">
        <v>25</v>
      </c>
      <c r="S115" s="3"/>
      <c r="T115" s="3" t="b">
        <f>IF(Table1[[#This Row],[Salary Schedule Step Increases (%) - moving employees one or more years of experience on your local schedule]]=0, FALSE, TRUE)</f>
        <v>0</v>
      </c>
      <c r="U115" s="3" t="b">
        <f>IF(Table1[[#This Row],[Increase to Salary Schedule (%) - overall increase to salary schedule amounts (e.g. increase of 1%, increase of $500, etc.)]]=0, FALSE, TRUE)</f>
        <v>0</v>
      </c>
      <c r="V115" s="3" t="b">
        <f>IF(Table1[[#This Row],[Bonus Payments (%)]]=0, FALSE, TRUE)</f>
        <v>0</v>
      </c>
      <c r="W115" s="3" t="b">
        <f>IF(Table1[[#This Row],[Differentiated Pay (%)]]=0, FALSE, TRUE)</f>
        <v>0</v>
      </c>
      <c r="X115" s="3" t="b">
        <f>IF(Table1[[#This Row],[Covering additional existing positions with the new salary funds? (%)]]=0, FALSE, TRUE)</f>
        <v>0</v>
      </c>
      <c r="Y115" s="3" t="b">
        <f>IF(Table1[[#This Row],[Adding additional positions? (%)]]=0, FALSE, TRUE)</f>
        <v>0</v>
      </c>
      <c r="Z115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116" spans="1:26" x14ac:dyDescent="0.25">
      <c r="A116">
        <v>123</v>
      </c>
      <c r="B116" s="1">
        <v>44194.488865740699</v>
      </c>
      <c r="C116" s="1">
        <v>44194.505671296298</v>
      </c>
      <c r="D116" s="3" t="s">
        <v>19</v>
      </c>
      <c r="E116" s="3"/>
      <c r="F116" s="3" t="s">
        <v>356</v>
      </c>
      <c r="G116" s="3" t="s">
        <v>357</v>
      </c>
      <c r="H116" s="3" t="s">
        <v>22</v>
      </c>
      <c r="I116" s="2">
        <v>100</v>
      </c>
      <c r="J116" s="2">
        <v>1</v>
      </c>
      <c r="K116" s="2">
        <v>0</v>
      </c>
      <c r="L116" s="2">
        <v>0</v>
      </c>
      <c r="M116" s="3" t="s">
        <v>358</v>
      </c>
      <c r="N116" s="2">
        <v>0</v>
      </c>
      <c r="O116" s="2">
        <v>0</v>
      </c>
      <c r="P116" s="3" t="s">
        <v>22</v>
      </c>
      <c r="Q116" s="2" t="s">
        <v>359</v>
      </c>
      <c r="R116" s="3" t="s">
        <v>25</v>
      </c>
      <c r="S116" s="3"/>
      <c r="T116" s="3" t="b">
        <f>IF(Table1[[#This Row],[Salary Schedule Step Increases (%) - moving employees one or more years of experience on your local schedule]]=0, FALSE, TRUE)</f>
        <v>1</v>
      </c>
      <c r="U116" s="3" t="b">
        <f>IF(Table1[[#This Row],[Increase to Salary Schedule (%) - overall increase to salary schedule amounts (e.g. increase of 1%, increase of $500, etc.)]]=0, FALSE, TRUE)</f>
        <v>1</v>
      </c>
      <c r="V116" s="3" t="b">
        <f>IF(Table1[[#This Row],[Bonus Payments (%)]]=0, FALSE, TRUE)</f>
        <v>0</v>
      </c>
      <c r="W116" s="3" t="b">
        <f>IF(Table1[[#This Row],[Differentiated Pay (%)]]=0, FALSE, TRUE)</f>
        <v>0</v>
      </c>
      <c r="X116" s="3" t="b">
        <f>IF(Table1[[#This Row],[Covering additional existing positions with the new salary funds? (%)]]=0, FALSE, TRUE)</f>
        <v>0</v>
      </c>
      <c r="Y116" s="3" t="b">
        <f>IF(Table1[[#This Row],[Adding additional positions? (%)]]=0, FALSE, TRUE)</f>
        <v>0</v>
      </c>
      <c r="Z116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117" spans="1:26" x14ac:dyDescent="0.25">
      <c r="A117">
        <v>124</v>
      </c>
      <c r="B117" s="1">
        <v>44194.644212963001</v>
      </c>
      <c r="C117" s="1">
        <v>44194.658449074101</v>
      </c>
      <c r="D117" s="3" t="s">
        <v>19</v>
      </c>
      <c r="E117" s="3"/>
      <c r="F117" s="3" t="s">
        <v>360</v>
      </c>
      <c r="G117" s="3" t="s">
        <v>361</v>
      </c>
      <c r="H117" s="3" t="s">
        <v>22</v>
      </c>
      <c r="I117" s="2">
        <v>0</v>
      </c>
      <c r="J117" s="2">
        <v>100</v>
      </c>
      <c r="K117" s="2">
        <v>0</v>
      </c>
      <c r="L117" s="2">
        <v>0</v>
      </c>
      <c r="M117" s="3" t="s">
        <v>189</v>
      </c>
      <c r="N117" s="2">
        <v>0</v>
      </c>
      <c r="O117" s="2">
        <v>0</v>
      </c>
      <c r="P117" s="3" t="s">
        <v>22</v>
      </c>
      <c r="Q117" s="2" t="s">
        <v>362</v>
      </c>
      <c r="R117" s="3" t="s">
        <v>25</v>
      </c>
      <c r="S117" s="3"/>
      <c r="T117" s="3" t="b">
        <f>IF(Table1[[#This Row],[Salary Schedule Step Increases (%) - moving employees one or more years of experience on your local schedule]]=0, FALSE, TRUE)</f>
        <v>0</v>
      </c>
      <c r="U117" s="3" t="b">
        <f>IF(Table1[[#This Row],[Increase to Salary Schedule (%) - overall increase to salary schedule amounts (e.g. increase of 1%, increase of $500, etc.)]]=0, FALSE, TRUE)</f>
        <v>1</v>
      </c>
      <c r="V117" s="3" t="b">
        <f>IF(Table1[[#This Row],[Bonus Payments (%)]]=0, FALSE, TRUE)</f>
        <v>0</v>
      </c>
      <c r="W117" s="3" t="b">
        <f>IF(Table1[[#This Row],[Differentiated Pay (%)]]=0, FALSE, TRUE)</f>
        <v>0</v>
      </c>
      <c r="X117" s="3" t="b">
        <f>IF(Table1[[#This Row],[Covering additional existing positions with the new salary funds? (%)]]=0, FALSE, TRUE)</f>
        <v>0</v>
      </c>
      <c r="Y117" s="3" t="b">
        <f>IF(Table1[[#This Row],[Adding additional positions? (%)]]=0, FALSE, TRUE)</f>
        <v>0</v>
      </c>
      <c r="Z117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118" spans="1:26" x14ac:dyDescent="0.25">
      <c r="A118">
        <v>125</v>
      </c>
      <c r="B118" s="1">
        <v>44194.657280092601</v>
      </c>
      <c r="C118" s="1">
        <v>44194.662557870397</v>
      </c>
      <c r="D118" s="3" t="s">
        <v>19</v>
      </c>
      <c r="E118" s="3"/>
      <c r="F118" s="3" t="s">
        <v>363</v>
      </c>
      <c r="G118" s="3" t="s">
        <v>364</v>
      </c>
      <c r="H118" s="3" t="s">
        <v>22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100</v>
      </c>
      <c r="P118" s="3" t="s">
        <v>25</v>
      </c>
      <c r="Q118" s="3"/>
      <c r="R118" s="3" t="s">
        <v>25</v>
      </c>
      <c r="S118" s="3"/>
      <c r="T118" s="3" t="b">
        <f>IF(Table1[[#This Row],[Salary Schedule Step Increases (%) - moving employees one or more years of experience on your local schedule]]=0, FALSE, TRUE)</f>
        <v>0</v>
      </c>
      <c r="U118" s="3" t="b">
        <f>IF(Table1[[#This Row],[Increase to Salary Schedule (%) - overall increase to salary schedule amounts (e.g. increase of 1%, increase of $500, etc.)]]=0, FALSE, TRUE)</f>
        <v>0</v>
      </c>
      <c r="V118" s="3" t="b">
        <f>IF(Table1[[#This Row],[Bonus Payments (%)]]=0, FALSE, TRUE)</f>
        <v>0</v>
      </c>
      <c r="W118" s="3" t="b">
        <f>IF(Table1[[#This Row],[Differentiated Pay (%)]]=0, FALSE, TRUE)</f>
        <v>0</v>
      </c>
      <c r="X118" s="3" t="b">
        <f>IF(Table1[[#This Row],[Covering additional existing positions with the new salary funds? (%)]]=0, FALSE, TRUE)</f>
        <v>0</v>
      </c>
      <c r="Y118" s="3" t="b">
        <f>IF(Table1[[#This Row],[Adding additional positions? (%)]]=0, FALSE, TRUE)</f>
        <v>1</v>
      </c>
      <c r="Z118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119" spans="1:26" x14ac:dyDescent="0.25">
      <c r="A119">
        <v>126</v>
      </c>
      <c r="B119" s="1">
        <v>44194.808506944399</v>
      </c>
      <c r="C119" s="1">
        <v>44194.817766203698</v>
      </c>
      <c r="D119" s="3" t="s">
        <v>19</v>
      </c>
      <c r="E119" s="3"/>
      <c r="F119" s="3" t="s">
        <v>365</v>
      </c>
      <c r="G119" s="3" t="s">
        <v>366</v>
      </c>
      <c r="H119" s="3" t="s">
        <v>22</v>
      </c>
      <c r="I119" s="2">
        <v>1</v>
      </c>
      <c r="J119" s="2">
        <v>2</v>
      </c>
      <c r="K119" s="2">
        <v>0</v>
      </c>
      <c r="L119" s="2">
        <v>0</v>
      </c>
      <c r="M119" s="3" t="s">
        <v>367</v>
      </c>
      <c r="N119" s="2">
        <v>97</v>
      </c>
      <c r="O119" s="2">
        <v>0</v>
      </c>
      <c r="P119" s="3" t="s">
        <v>22</v>
      </c>
      <c r="Q119" s="2" t="s">
        <v>368</v>
      </c>
      <c r="R119" s="3" t="s">
        <v>25</v>
      </c>
      <c r="S119" s="3"/>
      <c r="T119" s="3" t="b">
        <f>IF(Table1[[#This Row],[Salary Schedule Step Increases (%) - moving employees one or more years of experience on your local schedule]]=0, FALSE, TRUE)</f>
        <v>1</v>
      </c>
      <c r="U119" s="3" t="b">
        <f>IF(Table1[[#This Row],[Increase to Salary Schedule (%) - overall increase to salary schedule amounts (e.g. increase of 1%, increase of $500, etc.)]]=0, FALSE, TRUE)</f>
        <v>1</v>
      </c>
      <c r="V119" s="3" t="b">
        <f>IF(Table1[[#This Row],[Bonus Payments (%)]]=0, FALSE, TRUE)</f>
        <v>0</v>
      </c>
      <c r="W119" s="3" t="b">
        <f>IF(Table1[[#This Row],[Differentiated Pay (%)]]=0, FALSE, TRUE)</f>
        <v>0</v>
      </c>
      <c r="X119" s="3" t="b">
        <f>IF(Table1[[#This Row],[Covering additional existing positions with the new salary funds? (%)]]=0, FALSE, TRUE)</f>
        <v>1</v>
      </c>
      <c r="Y119" s="3" t="b">
        <f>IF(Table1[[#This Row],[Adding additional positions? (%)]]=0, FALSE, TRUE)</f>
        <v>0</v>
      </c>
      <c r="Z119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3</v>
      </c>
    </row>
    <row r="120" spans="1:26" x14ac:dyDescent="0.25">
      <c r="A120">
        <v>127</v>
      </c>
      <c r="B120" s="1">
        <v>44193.493032407401</v>
      </c>
      <c r="C120" s="1">
        <v>44194.880659722199</v>
      </c>
      <c r="D120" s="3" t="s">
        <v>19</v>
      </c>
      <c r="E120" s="3"/>
      <c r="F120" s="3" t="s">
        <v>369</v>
      </c>
      <c r="G120" s="3" t="s">
        <v>370</v>
      </c>
      <c r="H120" s="3" t="s">
        <v>22</v>
      </c>
      <c r="I120" s="2">
        <v>1.5</v>
      </c>
      <c r="J120" s="2">
        <v>2</v>
      </c>
      <c r="K120" s="2">
        <v>0</v>
      </c>
      <c r="L120" s="2">
        <v>1</v>
      </c>
      <c r="M120" s="3" t="s">
        <v>371</v>
      </c>
      <c r="N120" s="2">
        <v>0</v>
      </c>
      <c r="O120" s="2">
        <v>0</v>
      </c>
      <c r="P120" s="3" t="s">
        <v>25</v>
      </c>
      <c r="Q120" s="3"/>
      <c r="R120" s="3" t="s">
        <v>25</v>
      </c>
      <c r="S120" s="3"/>
      <c r="T120" s="3" t="b">
        <f>IF(Table1[[#This Row],[Salary Schedule Step Increases (%) - moving employees one or more years of experience on your local schedule]]=0, FALSE, TRUE)</f>
        <v>1</v>
      </c>
      <c r="U120" s="3" t="b">
        <f>IF(Table1[[#This Row],[Increase to Salary Schedule (%) - overall increase to salary schedule amounts (e.g. increase of 1%, increase of $500, etc.)]]=0, FALSE, TRUE)</f>
        <v>1</v>
      </c>
      <c r="V120" s="3" t="b">
        <f>IF(Table1[[#This Row],[Bonus Payments (%)]]=0, FALSE, TRUE)</f>
        <v>0</v>
      </c>
      <c r="W120" s="3" t="b">
        <f>IF(Table1[[#This Row],[Differentiated Pay (%)]]=0, FALSE, TRUE)</f>
        <v>1</v>
      </c>
      <c r="X120" s="3" t="b">
        <f>IF(Table1[[#This Row],[Covering additional existing positions with the new salary funds? (%)]]=0, FALSE, TRUE)</f>
        <v>0</v>
      </c>
      <c r="Y120" s="3" t="b">
        <f>IF(Table1[[#This Row],[Adding additional positions? (%)]]=0, FALSE, TRUE)</f>
        <v>0</v>
      </c>
      <c r="Z120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3</v>
      </c>
    </row>
    <row r="121" spans="1:26" x14ac:dyDescent="0.25">
      <c r="A121">
        <v>128</v>
      </c>
      <c r="B121" s="1">
        <v>44195.330462963</v>
      </c>
      <c r="C121" s="1">
        <v>44195.332384259302</v>
      </c>
      <c r="D121" s="3" t="s">
        <v>19</v>
      </c>
      <c r="E121" s="3"/>
      <c r="F121" s="3" t="s">
        <v>144</v>
      </c>
      <c r="G121" s="3" t="s">
        <v>145</v>
      </c>
      <c r="H121" s="3" t="s">
        <v>22</v>
      </c>
      <c r="I121" s="2">
        <v>100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3" t="s">
        <v>25</v>
      </c>
      <c r="Q121" s="3"/>
      <c r="R121" s="3" t="s">
        <v>25</v>
      </c>
      <c r="S121" s="3"/>
      <c r="T121" s="3" t="b">
        <f>IF(Table1[[#This Row],[Salary Schedule Step Increases (%) - moving employees one or more years of experience on your local schedule]]=0, FALSE, TRUE)</f>
        <v>1</v>
      </c>
      <c r="U121" s="3" t="b">
        <f>IF(Table1[[#This Row],[Increase to Salary Schedule (%) - overall increase to salary schedule amounts (e.g. increase of 1%, increase of $500, etc.)]]=0, FALSE, TRUE)</f>
        <v>0</v>
      </c>
      <c r="V121" s="3" t="b">
        <f>IF(Table1[[#This Row],[Bonus Payments (%)]]=0, FALSE, TRUE)</f>
        <v>0</v>
      </c>
      <c r="W121" s="3" t="b">
        <f>IF(Table1[[#This Row],[Differentiated Pay (%)]]=0, FALSE, TRUE)</f>
        <v>0</v>
      </c>
      <c r="X121" s="3" t="b">
        <f>IF(Table1[[#This Row],[Covering additional existing positions with the new salary funds? (%)]]=0, FALSE, TRUE)</f>
        <v>0</v>
      </c>
      <c r="Y121" s="3" t="b">
        <f>IF(Table1[[#This Row],[Adding additional positions? (%)]]=0, FALSE, TRUE)</f>
        <v>0</v>
      </c>
      <c r="Z121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122" spans="1:26" x14ac:dyDescent="0.25">
      <c r="A122">
        <v>129</v>
      </c>
      <c r="B122" s="1">
        <v>44195.329953703702</v>
      </c>
      <c r="C122" s="1">
        <v>44195.3343634259</v>
      </c>
      <c r="D122" s="3" t="s">
        <v>19</v>
      </c>
      <c r="E122" s="3"/>
      <c r="F122" s="3" t="s">
        <v>144</v>
      </c>
      <c r="G122" s="3" t="s">
        <v>372</v>
      </c>
      <c r="H122" s="3" t="s">
        <v>22</v>
      </c>
      <c r="I122" s="2">
        <v>100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3" t="s">
        <v>25</v>
      </c>
      <c r="Q122" s="3"/>
      <c r="R122" s="3" t="s">
        <v>25</v>
      </c>
      <c r="S122" s="3"/>
      <c r="T122" s="3" t="b">
        <f>IF(Table1[[#This Row],[Salary Schedule Step Increases (%) - moving employees one or more years of experience on your local schedule]]=0, FALSE, TRUE)</f>
        <v>1</v>
      </c>
      <c r="U122" s="3" t="b">
        <f>IF(Table1[[#This Row],[Increase to Salary Schedule (%) - overall increase to salary schedule amounts (e.g. increase of 1%, increase of $500, etc.)]]=0, FALSE, TRUE)</f>
        <v>0</v>
      </c>
      <c r="V122" s="3" t="b">
        <f>IF(Table1[[#This Row],[Bonus Payments (%)]]=0, FALSE, TRUE)</f>
        <v>0</v>
      </c>
      <c r="W122" s="3" t="b">
        <f>IF(Table1[[#This Row],[Differentiated Pay (%)]]=0, FALSE, TRUE)</f>
        <v>0</v>
      </c>
      <c r="X122" s="3" t="b">
        <f>IF(Table1[[#This Row],[Covering additional existing positions with the new salary funds? (%)]]=0, FALSE, TRUE)</f>
        <v>0</v>
      </c>
      <c r="Y122" s="3" t="b">
        <f>IF(Table1[[#This Row],[Adding additional positions? (%)]]=0, FALSE, TRUE)</f>
        <v>0</v>
      </c>
      <c r="Z122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123" spans="1:26" x14ac:dyDescent="0.25">
      <c r="A123">
        <v>130</v>
      </c>
      <c r="B123" s="1">
        <v>44195.414849537003</v>
      </c>
      <c r="C123" s="1">
        <v>44195.433217592603</v>
      </c>
      <c r="D123" s="3" t="s">
        <v>19</v>
      </c>
      <c r="E123" s="3"/>
      <c r="F123" s="3" t="s">
        <v>373</v>
      </c>
      <c r="G123" s="3" t="s">
        <v>374</v>
      </c>
      <c r="H123" s="3" t="s">
        <v>22</v>
      </c>
      <c r="I123" s="2">
        <v>0</v>
      </c>
      <c r="J123" s="2">
        <v>0</v>
      </c>
      <c r="K123" s="2">
        <v>0</v>
      </c>
      <c r="L123" s="2">
        <v>3</v>
      </c>
      <c r="M123" s="3" t="s">
        <v>375</v>
      </c>
      <c r="N123" s="2">
        <v>0</v>
      </c>
      <c r="O123" s="2">
        <v>0</v>
      </c>
      <c r="P123" s="3" t="s">
        <v>22</v>
      </c>
      <c r="Q123" s="2" t="s">
        <v>376</v>
      </c>
      <c r="R123" s="3" t="s">
        <v>25</v>
      </c>
      <c r="S123" s="3"/>
      <c r="T123" s="3" t="b">
        <f>IF(Table1[[#This Row],[Salary Schedule Step Increases (%) - moving employees one or more years of experience on your local schedule]]=0, FALSE, TRUE)</f>
        <v>0</v>
      </c>
      <c r="U123" s="3" t="b">
        <f>IF(Table1[[#This Row],[Increase to Salary Schedule (%) - overall increase to salary schedule amounts (e.g. increase of 1%, increase of $500, etc.)]]=0, FALSE, TRUE)</f>
        <v>0</v>
      </c>
      <c r="V123" s="3" t="b">
        <f>IF(Table1[[#This Row],[Bonus Payments (%)]]=0, FALSE, TRUE)</f>
        <v>0</v>
      </c>
      <c r="W123" s="3" t="b">
        <f>IF(Table1[[#This Row],[Differentiated Pay (%)]]=0, FALSE, TRUE)</f>
        <v>1</v>
      </c>
      <c r="X123" s="3" t="b">
        <f>IF(Table1[[#This Row],[Covering additional existing positions with the new salary funds? (%)]]=0, FALSE, TRUE)</f>
        <v>0</v>
      </c>
      <c r="Y123" s="3" t="b">
        <f>IF(Table1[[#This Row],[Adding additional positions? (%)]]=0, FALSE, TRUE)</f>
        <v>0</v>
      </c>
      <c r="Z123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124" spans="1:26" x14ac:dyDescent="0.25">
      <c r="A124">
        <v>131</v>
      </c>
      <c r="B124" s="1">
        <v>44186.492754629602</v>
      </c>
      <c r="C124" s="1">
        <v>44195.4613425926</v>
      </c>
      <c r="D124" s="3" t="s">
        <v>19</v>
      </c>
      <c r="E124" s="3"/>
      <c r="F124" s="3" t="s">
        <v>377</v>
      </c>
      <c r="G124" s="3" t="s">
        <v>378</v>
      </c>
      <c r="H124" s="3" t="s">
        <v>22</v>
      </c>
      <c r="I124" s="2">
        <v>100</v>
      </c>
      <c r="J124" s="2">
        <v>0</v>
      </c>
      <c r="K124" s="2">
        <v>0</v>
      </c>
      <c r="L124" s="2">
        <v>0</v>
      </c>
      <c r="M124" s="3" t="s">
        <v>46</v>
      </c>
      <c r="N124" s="2">
        <v>0</v>
      </c>
      <c r="O124" s="2">
        <v>0</v>
      </c>
      <c r="P124" s="3" t="s">
        <v>22</v>
      </c>
      <c r="Q124" s="2" t="s">
        <v>379</v>
      </c>
      <c r="R124" s="3" t="s">
        <v>25</v>
      </c>
      <c r="S124" s="3"/>
      <c r="T124" s="3" t="b">
        <f>IF(Table1[[#This Row],[Salary Schedule Step Increases (%) - moving employees one or more years of experience on your local schedule]]=0, FALSE, TRUE)</f>
        <v>1</v>
      </c>
      <c r="U124" s="3" t="b">
        <f>IF(Table1[[#This Row],[Increase to Salary Schedule (%) - overall increase to salary schedule amounts (e.g. increase of 1%, increase of $500, etc.)]]=0, FALSE, TRUE)</f>
        <v>0</v>
      </c>
      <c r="V124" s="3" t="b">
        <f>IF(Table1[[#This Row],[Bonus Payments (%)]]=0, FALSE, TRUE)</f>
        <v>0</v>
      </c>
      <c r="W124" s="3" t="b">
        <f>IF(Table1[[#This Row],[Differentiated Pay (%)]]=0, FALSE, TRUE)</f>
        <v>0</v>
      </c>
      <c r="X124" s="3" t="b">
        <f>IF(Table1[[#This Row],[Covering additional existing positions with the new salary funds? (%)]]=0, FALSE, TRUE)</f>
        <v>0</v>
      </c>
      <c r="Y124" s="3" t="b">
        <f>IF(Table1[[#This Row],[Adding additional positions? (%)]]=0, FALSE, TRUE)</f>
        <v>0</v>
      </c>
      <c r="Z124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125" spans="1:26" x14ac:dyDescent="0.25">
      <c r="A125">
        <v>132</v>
      </c>
      <c r="B125" s="1">
        <v>44193.685787037</v>
      </c>
      <c r="C125" s="1">
        <v>44195.471064814803</v>
      </c>
      <c r="D125" s="3" t="s">
        <v>19</v>
      </c>
      <c r="E125" s="3"/>
      <c r="F125" s="3" t="s">
        <v>84</v>
      </c>
      <c r="G125" s="3" t="s">
        <v>85</v>
      </c>
      <c r="H125" s="3" t="s">
        <v>22</v>
      </c>
      <c r="I125" s="2">
        <v>100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3" t="s">
        <v>25</v>
      </c>
      <c r="Q125" s="3"/>
      <c r="R125" s="3" t="s">
        <v>25</v>
      </c>
      <c r="S125" s="3"/>
      <c r="T125" s="3" t="b">
        <f>IF(Table1[[#This Row],[Salary Schedule Step Increases (%) - moving employees one or more years of experience on your local schedule]]=0, FALSE, TRUE)</f>
        <v>1</v>
      </c>
      <c r="U125" s="3" t="b">
        <f>IF(Table1[[#This Row],[Increase to Salary Schedule (%) - overall increase to salary schedule amounts (e.g. increase of 1%, increase of $500, etc.)]]=0, FALSE, TRUE)</f>
        <v>0</v>
      </c>
      <c r="V125" s="3" t="b">
        <f>IF(Table1[[#This Row],[Bonus Payments (%)]]=0, FALSE, TRUE)</f>
        <v>0</v>
      </c>
      <c r="W125" s="3" t="b">
        <f>IF(Table1[[#This Row],[Differentiated Pay (%)]]=0, FALSE, TRUE)</f>
        <v>0</v>
      </c>
      <c r="X125" s="3" t="b">
        <f>IF(Table1[[#This Row],[Covering additional existing positions with the new salary funds? (%)]]=0, FALSE, TRUE)</f>
        <v>0</v>
      </c>
      <c r="Y125" s="3" t="b">
        <f>IF(Table1[[#This Row],[Adding additional positions? (%)]]=0, FALSE, TRUE)</f>
        <v>0</v>
      </c>
      <c r="Z125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126" spans="1:26" x14ac:dyDescent="0.25">
      <c r="A126">
        <v>133</v>
      </c>
      <c r="B126" s="1">
        <v>44195.792939814797</v>
      </c>
      <c r="C126" s="1">
        <v>44195.796909722201</v>
      </c>
      <c r="D126" s="3" t="s">
        <v>19</v>
      </c>
      <c r="E126" s="3"/>
      <c r="F126" s="3" t="s">
        <v>380</v>
      </c>
      <c r="G126" s="3" t="s">
        <v>381</v>
      </c>
      <c r="H126" s="3" t="s">
        <v>22</v>
      </c>
      <c r="I126" s="2">
        <v>1</v>
      </c>
      <c r="J126" s="2">
        <v>0</v>
      </c>
      <c r="K126" s="2">
        <v>2</v>
      </c>
      <c r="L126" s="2">
        <v>0</v>
      </c>
      <c r="M126" s="3" t="s">
        <v>382</v>
      </c>
      <c r="N126" s="2">
        <v>0</v>
      </c>
      <c r="O126" s="2">
        <v>0</v>
      </c>
      <c r="P126" s="3" t="s">
        <v>25</v>
      </c>
      <c r="Q126" s="3"/>
      <c r="R126" s="3" t="s">
        <v>25</v>
      </c>
      <c r="S126" s="3"/>
      <c r="T126" s="3" t="b">
        <f>IF(Table1[[#This Row],[Salary Schedule Step Increases (%) - moving employees one or more years of experience on your local schedule]]=0, FALSE, TRUE)</f>
        <v>1</v>
      </c>
      <c r="U126" s="3" t="b">
        <f>IF(Table1[[#This Row],[Increase to Salary Schedule (%) - overall increase to salary schedule amounts (e.g. increase of 1%, increase of $500, etc.)]]=0, FALSE, TRUE)</f>
        <v>0</v>
      </c>
      <c r="V126" s="3" t="b">
        <f>IF(Table1[[#This Row],[Bonus Payments (%)]]=0, FALSE, TRUE)</f>
        <v>1</v>
      </c>
      <c r="W126" s="3" t="b">
        <f>IF(Table1[[#This Row],[Differentiated Pay (%)]]=0, FALSE, TRUE)</f>
        <v>0</v>
      </c>
      <c r="X126" s="3" t="b">
        <f>IF(Table1[[#This Row],[Covering additional existing positions with the new salary funds? (%)]]=0, FALSE, TRUE)</f>
        <v>0</v>
      </c>
      <c r="Y126" s="3" t="b">
        <f>IF(Table1[[#This Row],[Adding additional positions? (%)]]=0, FALSE, TRUE)</f>
        <v>0</v>
      </c>
      <c r="Z126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127" spans="1:26" x14ac:dyDescent="0.25">
      <c r="A127">
        <v>134</v>
      </c>
      <c r="B127" s="1">
        <v>44195.839328703703</v>
      </c>
      <c r="C127" s="1">
        <v>44195.848020833299</v>
      </c>
      <c r="D127" s="3" t="s">
        <v>19</v>
      </c>
      <c r="E127" s="3"/>
      <c r="F127" s="3" t="s">
        <v>383</v>
      </c>
      <c r="G127" s="3" t="s">
        <v>384</v>
      </c>
      <c r="H127" s="3" t="s">
        <v>22</v>
      </c>
      <c r="I127" s="2">
        <v>100</v>
      </c>
      <c r="J127" s="2">
        <v>1.454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3" t="s">
        <v>22</v>
      </c>
      <c r="Q127" s="2" t="s">
        <v>385</v>
      </c>
      <c r="R127" s="3" t="s">
        <v>25</v>
      </c>
      <c r="S127" s="3"/>
      <c r="T127" s="3" t="b">
        <f>IF(Table1[[#This Row],[Salary Schedule Step Increases (%) - moving employees one or more years of experience on your local schedule]]=0, FALSE, TRUE)</f>
        <v>1</v>
      </c>
      <c r="U127" s="3" t="b">
        <f>IF(Table1[[#This Row],[Increase to Salary Schedule (%) - overall increase to salary schedule amounts (e.g. increase of 1%, increase of $500, etc.)]]=0, FALSE, TRUE)</f>
        <v>1</v>
      </c>
      <c r="V127" s="3" t="b">
        <f>IF(Table1[[#This Row],[Bonus Payments (%)]]=0, FALSE, TRUE)</f>
        <v>0</v>
      </c>
      <c r="W127" s="3" t="b">
        <f>IF(Table1[[#This Row],[Differentiated Pay (%)]]=0, FALSE, TRUE)</f>
        <v>0</v>
      </c>
      <c r="X127" s="3" t="b">
        <f>IF(Table1[[#This Row],[Covering additional existing positions with the new salary funds? (%)]]=0, FALSE, TRUE)</f>
        <v>0</v>
      </c>
      <c r="Y127" s="3" t="b">
        <f>IF(Table1[[#This Row],[Adding additional positions? (%)]]=0, FALSE, TRUE)</f>
        <v>0</v>
      </c>
      <c r="Z127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128" spans="1:26" x14ac:dyDescent="0.25">
      <c r="A128">
        <v>135</v>
      </c>
      <c r="B128" s="1">
        <v>44196.521736111099</v>
      </c>
      <c r="C128" s="1">
        <v>44196.526539351798</v>
      </c>
      <c r="D128" s="3" t="s">
        <v>19</v>
      </c>
      <c r="E128" s="3"/>
      <c r="F128" s="3" t="s">
        <v>386</v>
      </c>
      <c r="G128" s="3" t="s">
        <v>55</v>
      </c>
      <c r="H128" s="3" t="s">
        <v>22</v>
      </c>
      <c r="I128" s="2">
        <v>1</v>
      </c>
      <c r="J128" s="2">
        <v>0</v>
      </c>
      <c r="K128" s="2">
        <v>0</v>
      </c>
      <c r="L128" s="2">
        <v>1</v>
      </c>
      <c r="M128" s="3" t="s">
        <v>387</v>
      </c>
      <c r="N128" s="2">
        <v>0</v>
      </c>
      <c r="O128" s="2">
        <v>0</v>
      </c>
      <c r="P128" s="3" t="s">
        <v>22</v>
      </c>
      <c r="Q128" s="2" t="s">
        <v>31</v>
      </c>
      <c r="R128" s="3" t="s">
        <v>25</v>
      </c>
      <c r="S128" s="3"/>
      <c r="T128" s="3" t="b">
        <f>IF(Table1[[#This Row],[Salary Schedule Step Increases (%) - moving employees one or more years of experience on your local schedule]]=0, FALSE, TRUE)</f>
        <v>1</v>
      </c>
      <c r="U128" s="3" t="b">
        <f>IF(Table1[[#This Row],[Increase to Salary Schedule (%) - overall increase to salary schedule amounts (e.g. increase of 1%, increase of $500, etc.)]]=0, FALSE, TRUE)</f>
        <v>0</v>
      </c>
      <c r="V128" s="3" t="b">
        <f>IF(Table1[[#This Row],[Bonus Payments (%)]]=0, FALSE, TRUE)</f>
        <v>0</v>
      </c>
      <c r="W128" s="3" t="b">
        <f>IF(Table1[[#This Row],[Differentiated Pay (%)]]=0, FALSE, TRUE)</f>
        <v>1</v>
      </c>
      <c r="X128" s="3" t="b">
        <f>IF(Table1[[#This Row],[Covering additional existing positions with the new salary funds? (%)]]=0, FALSE, TRUE)</f>
        <v>0</v>
      </c>
      <c r="Y128" s="3" t="b">
        <f>IF(Table1[[#This Row],[Adding additional positions? (%)]]=0, FALSE, TRUE)</f>
        <v>0</v>
      </c>
      <c r="Z128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129" spans="1:26" x14ac:dyDescent="0.25">
      <c r="A129">
        <v>136</v>
      </c>
      <c r="B129" s="1">
        <v>44198.506099537</v>
      </c>
      <c r="C129" s="1">
        <v>44198.552361111098</v>
      </c>
      <c r="D129" s="3" t="s">
        <v>19</v>
      </c>
      <c r="E129" s="3"/>
      <c r="F129" s="3" t="s">
        <v>388</v>
      </c>
      <c r="G129" s="3" t="s">
        <v>389</v>
      </c>
      <c r="H129" s="3" t="s">
        <v>22</v>
      </c>
      <c r="I129" s="2">
        <v>38.369999999999997</v>
      </c>
      <c r="J129" s="2">
        <v>32.01</v>
      </c>
      <c r="K129" s="2">
        <v>2.52</v>
      </c>
      <c r="L129" s="2">
        <v>0</v>
      </c>
      <c r="M129" s="3" t="s">
        <v>32</v>
      </c>
      <c r="N129" s="2">
        <v>11.23</v>
      </c>
      <c r="O129" s="2">
        <v>15.87</v>
      </c>
      <c r="P129" s="3" t="s">
        <v>22</v>
      </c>
      <c r="Q129" s="2" t="s">
        <v>390</v>
      </c>
      <c r="R129" s="3" t="s">
        <v>25</v>
      </c>
      <c r="S129" s="3"/>
      <c r="T129" s="3" t="b">
        <f>IF(Table1[[#This Row],[Salary Schedule Step Increases (%) - moving employees one or more years of experience on your local schedule]]=0, FALSE, TRUE)</f>
        <v>1</v>
      </c>
      <c r="U129" s="3" t="b">
        <f>IF(Table1[[#This Row],[Increase to Salary Schedule (%) - overall increase to salary schedule amounts (e.g. increase of 1%, increase of $500, etc.)]]=0, FALSE, TRUE)</f>
        <v>1</v>
      </c>
      <c r="V129" s="3" t="b">
        <f>IF(Table1[[#This Row],[Bonus Payments (%)]]=0, FALSE, TRUE)</f>
        <v>1</v>
      </c>
      <c r="W129" s="3" t="b">
        <f>IF(Table1[[#This Row],[Differentiated Pay (%)]]=0, FALSE, TRUE)</f>
        <v>0</v>
      </c>
      <c r="X129" s="3" t="b">
        <f>IF(Table1[[#This Row],[Covering additional existing positions with the new salary funds? (%)]]=0, FALSE, TRUE)</f>
        <v>1</v>
      </c>
      <c r="Y129" s="3" t="b">
        <f>IF(Table1[[#This Row],[Adding additional positions? (%)]]=0, FALSE, TRUE)</f>
        <v>1</v>
      </c>
      <c r="Z129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5</v>
      </c>
    </row>
    <row r="130" spans="1:26" x14ac:dyDescent="0.25">
      <c r="A130">
        <v>137</v>
      </c>
      <c r="B130" s="1">
        <v>44200.335543981499</v>
      </c>
      <c r="C130" s="1">
        <v>44200.369097222203</v>
      </c>
      <c r="D130" s="3" t="s">
        <v>19</v>
      </c>
      <c r="E130" s="3"/>
      <c r="F130" s="3" t="s">
        <v>391</v>
      </c>
      <c r="G130" s="3" t="s">
        <v>392</v>
      </c>
      <c r="H130" s="3" t="s">
        <v>22</v>
      </c>
      <c r="I130" s="2">
        <v>67</v>
      </c>
      <c r="J130" s="2">
        <v>33</v>
      </c>
      <c r="K130" s="2">
        <v>0</v>
      </c>
      <c r="L130" s="2">
        <v>0</v>
      </c>
      <c r="M130" s="3" t="s">
        <v>46</v>
      </c>
      <c r="N130" s="2">
        <v>0</v>
      </c>
      <c r="O130" s="2">
        <v>0</v>
      </c>
      <c r="P130" s="3" t="s">
        <v>22</v>
      </c>
      <c r="Q130" s="2" t="s">
        <v>393</v>
      </c>
      <c r="R130" s="3" t="s">
        <v>22</v>
      </c>
      <c r="S130" s="2" t="s">
        <v>394</v>
      </c>
      <c r="T130" s="3" t="b">
        <f>IF(Table1[[#This Row],[Salary Schedule Step Increases (%) - moving employees one or more years of experience on your local schedule]]=0, FALSE, TRUE)</f>
        <v>1</v>
      </c>
      <c r="U130" s="3" t="b">
        <f>IF(Table1[[#This Row],[Increase to Salary Schedule (%) - overall increase to salary schedule amounts (e.g. increase of 1%, increase of $500, etc.)]]=0, FALSE, TRUE)</f>
        <v>1</v>
      </c>
      <c r="V130" s="3" t="b">
        <f>IF(Table1[[#This Row],[Bonus Payments (%)]]=0, FALSE, TRUE)</f>
        <v>0</v>
      </c>
      <c r="W130" s="3" t="b">
        <f>IF(Table1[[#This Row],[Differentiated Pay (%)]]=0, FALSE, TRUE)</f>
        <v>0</v>
      </c>
      <c r="X130" s="3" t="b">
        <f>IF(Table1[[#This Row],[Covering additional existing positions with the new salary funds? (%)]]=0, FALSE, TRUE)</f>
        <v>0</v>
      </c>
      <c r="Y130" s="3" t="b">
        <f>IF(Table1[[#This Row],[Adding additional positions? (%)]]=0, FALSE, TRUE)</f>
        <v>0</v>
      </c>
      <c r="Z130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131" spans="1:26" x14ac:dyDescent="0.25">
      <c r="A131">
        <v>138</v>
      </c>
      <c r="B131" s="1">
        <v>44200.355057870402</v>
      </c>
      <c r="C131" s="1">
        <v>44200.385046296302</v>
      </c>
      <c r="D131" s="3" t="s">
        <v>19</v>
      </c>
      <c r="E131" s="3"/>
      <c r="F131" s="3" t="s">
        <v>395</v>
      </c>
      <c r="G131" s="3" t="s">
        <v>396</v>
      </c>
      <c r="H131" s="3" t="s">
        <v>22</v>
      </c>
      <c r="I131" s="2">
        <v>0</v>
      </c>
      <c r="J131" s="2">
        <v>1.75</v>
      </c>
      <c r="K131" s="2">
        <v>0</v>
      </c>
      <c r="L131" s="2">
        <v>0</v>
      </c>
      <c r="M131" s="2">
        <v>0</v>
      </c>
      <c r="N131" s="2">
        <v>0</v>
      </c>
      <c r="O131" s="2">
        <v>1</v>
      </c>
      <c r="P131" s="3" t="s">
        <v>25</v>
      </c>
      <c r="Q131" s="3"/>
      <c r="R131" s="3" t="s">
        <v>25</v>
      </c>
      <c r="S131" s="3"/>
      <c r="T131" s="3" t="b">
        <f>IF(Table1[[#This Row],[Salary Schedule Step Increases (%) - moving employees one or more years of experience on your local schedule]]=0, FALSE, TRUE)</f>
        <v>0</v>
      </c>
      <c r="U131" s="3" t="b">
        <f>IF(Table1[[#This Row],[Increase to Salary Schedule (%) - overall increase to salary schedule amounts (e.g. increase of 1%, increase of $500, etc.)]]=0, FALSE, TRUE)</f>
        <v>1</v>
      </c>
      <c r="V131" s="3" t="b">
        <f>IF(Table1[[#This Row],[Bonus Payments (%)]]=0, FALSE, TRUE)</f>
        <v>0</v>
      </c>
      <c r="W131" s="3" t="b">
        <f>IF(Table1[[#This Row],[Differentiated Pay (%)]]=0, FALSE, TRUE)</f>
        <v>0</v>
      </c>
      <c r="X131" s="3" t="b">
        <f>IF(Table1[[#This Row],[Covering additional existing positions with the new salary funds? (%)]]=0, FALSE, TRUE)</f>
        <v>0</v>
      </c>
      <c r="Y131" s="3" t="b">
        <f>IF(Table1[[#This Row],[Adding additional positions? (%)]]=0, FALSE, TRUE)</f>
        <v>1</v>
      </c>
      <c r="Z131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132" spans="1:26" x14ac:dyDescent="0.25">
      <c r="A132">
        <v>139</v>
      </c>
      <c r="B132" s="1">
        <v>44200.3921990741</v>
      </c>
      <c r="C132" s="1">
        <v>44200.420671296299</v>
      </c>
      <c r="D132" s="3" t="s">
        <v>19</v>
      </c>
      <c r="E132" s="3"/>
      <c r="F132" s="3" t="s">
        <v>397</v>
      </c>
      <c r="G132" s="3" t="s">
        <v>398</v>
      </c>
      <c r="H132" s="3" t="s">
        <v>22</v>
      </c>
      <c r="I132" s="2">
        <v>20</v>
      </c>
      <c r="J132" s="2">
        <v>0</v>
      </c>
      <c r="K132" s="2">
        <v>0</v>
      </c>
      <c r="L132" s="2">
        <v>0</v>
      </c>
      <c r="M132" s="3" t="s">
        <v>399</v>
      </c>
      <c r="N132" s="2">
        <v>30</v>
      </c>
      <c r="O132" s="2">
        <v>50</v>
      </c>
      <c r="P132" s="3" t="s">
        <v>25</v>
      </c>
      <c r="Q132" s="3"/>
      <c r="R132" s="3" t="s">
        <v>25</v>
      </c>
      <c r="S132" s="3"/>
      <c r="T132" s="3" t="b">
        <f>IF(Table1[[#This Row],[Salary Schedule Step Increases (%) - moving employees one or more years of experience on your local schedule]]=0, FALSE, TRUE)</f>
        <v>1</v>
      </c>
      <c r="U132" s="3" t="b">
        <f>IF(Table1[[#This Row],[Increase to Salary Schedule (%) - overall increase to salary schedule amounts (e.g. increase of 1%, increase of $500, etc.)]]=0, FALSE, TRUE)</f>
        <v>0</v>
      </c>
      <c r="V132" s="3" t="b">
        <f>IF(Table1[[#This Row],[Bonus Payments (%)]]=0, FALSE, TRUE)</f>
        <v>0</v>
      </c>
      <c r="W132" s="3" t="b">
        <f>IF(Table1[[#This Row],[Differentiated Pay (%)]]=0, FALSE, TRUE)</f>
        <v>0</v>
      </c>
      <c r="X132" s="3" t="b">
        <f>IF(Table1[[#This Row],[Covering additional existing positions with the new salary funds? (%)]]=0, FALSE, TRUE)</f>
        <v>1</v>
      </c>
      <c r="Y132" s="3" t="b">
        <f>IF(Table1[[#This Row],[Adding additional positions? (%)]]=0, FALSE, TRUE)</f>
        <v>1</v>
      </c>
      <c r="Z132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3</v>
      </c>
    </row>
    <row r="133" spans="1:26" x14ac:dyDescent="0.25">
      <c r="A133">
        <v>140</v>
      </c>
      <c r="B133" s="1">
        <v>44200.424513888902</v>
      </c>
      <c r="C133" s="1">
        <v>44200.440474536997</v>
      </c>
      <c r="D133" s="3" t="s">
        <v>19</v>
      </c>
      <c r="E133" s="3"/>
      <c r="F133" s="3" t="s">
        <v>400</v>
      </c>
      <c r="G133" s="3" t="s">
        <v>401</v>
      </c>
      <c r="H133" s="3" t="s">
        <v>22</v>
      </c>
      <c r="I133" s="2">
        <v>100</v>
      </c>
      <c r="J133" s="2">
        <v>2</v>
      </c>
      <c r="K133" s="2">
        <v>0</v>
      </c>
      <c r="L133" s="2">
        <v>1</v>
      </c>
      <c r="M133" s="3" t="s">
        <v>402</v>
      </c>
      <c r="N133" s="2">
        <v>0</v>
      </c>
      <c r="O133" s="2">
        <v>0</v>
      </c>
      <c r="P133" s="3" t="s">
        <v>25</v>
      </c>
      <c r="Q133" s="3"/>
      <c r="R133" s="3" t="s">
        <v>25</v>
      </c>
      <c r="S133" s="3"/>
      <c r="T133" s="3" t="b">
        <f>IF(Table1[[#This Row],[Salary Schedule Step Increases (%) - moving employees one or more years of experience on your local schedule]]=0, FALSE, TRUE)</f>
        <v>1</v>
      </c>
      <c r="U133" s="3" t="b">
        <f>IF(Table1[[#This Row],[Increase to Salary Schedule (%) - overall increase to salary schedule amounts (e.g. increase of 1%, increase of $500, etc.)]]=0, FALSE, TRUE)</f>
        <v>1</v>
      </c>
      <c r="V133" s="3" t="b">
        <f>IF(Table1[[#This Row],[Bonus Payments (%)]]=0, FALSE, TRUE)</f>
        <v>0</v>
      </c>
      <c r="W133" s="3" t="b">
        <f>IF(Table1[[#This Row],[Differentiated Pay (%)]]=0, FALSE, TRUE)</f>
        <v>1</v>
      </c>
      <c r="X133" s="3" t="b">
        <f>IF(Table1[[#This Row],[Covering additional existing positions with the new salary funds? (%)]]=0, FALSE, TRUE)</f>
        <v>0</v>
      </c>
      <c r="Y133" s="3" t="b">
        <f>IF(Table1[[#This Row],[Adding additional positions? (%)]]=0, FALSE, TRUE)</f>
        <v>0</v>
      </c>
      <c r="Z133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3</v>
      </c>
    </row>
    <row r="134" spans="1:26" x14ac:dyDescent="0.25">
      <c r="A134">
        <v>141</v>
      </c>
      <c r="B134" s="1">
        <v>44200.840486111098</v>
      </c>
      <c r="C134" s="1">
        <v>44200.862083333297</v>
      </c>
      <c r="D134" s="3" t="s">
        <v>19</v>
      </c>
      <c r="E134" s="3"/>
      <c r="F134" s="3" t="s">
        <v>403</v>
      </c>
      <c r="G134" s="3" t="s">
        <v>404</v>
      </c>
      <c r="H134" s="3" t="s">
        <v>22</v>
      </c>
      <c r="I134" s="2">
        <v>100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3" t="s">
        <v>22</v>
      </c>
      <c r="Q134" s="2" t="s">
        <v>132</v>
      </c>
      <c r="R134" s="3" t="s">
        <v>22</v>
      </c>
      <c r="S134" s="2" t="s">
        <v>23</v>
      </c>
      <c r="T134" s="3" t="b">
        <f>IF(Table1[[#This Row],[Salary Schedule Step Increases (%) - moving employees one or more years of experience on your local schedule]]=0, FALSE, TRUE)</f>
        <v>1</v>
      </c>
      <c r="U134" s="3" t="b">
        <f>IF(Table1[[#This Row],[Increase to Salary Schedule (%) - overall increase to salary schedule amounts (e.g. increase of 1%, increase of $500, etc.)]]=0, FALSE, TRUE)</f>
        <v>0</v>
      </c>
      <c r="V134" s="3" t="b">
        <f>IF(Table1[[#This Row],[Bonus Payments (%)]]=0, FALSE, TRUE)</f>
        <v>0</v>
      </c>
      <c r="W134" s="3" t="b">
        <f>IF(Table1[[#This Row],[Differentiated Pay (%)]]=0, FALSE, TRUE)</f>
        <v>0</v>
      </c>
      <c r="X134" s="3" t="b">
        <f>IF(Table1[[#This Row],[Covering additional existing positions with the new salary funds? (%)]]=0, FALSE, TRUE)</f>
        <v>0</v>
      </c>
      <c r="Y134" s="3" t="b">
        <f>IF(Table1[[#This Row],[Adding additional positions? (%)]]=0, FALSE, TRUE)</f>
        <v>0</v>
      </c>
      <c r="Z134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  <row r="135" spans="1:26" x14ac:dyDescent="0.25">
      <c r="A135">
        <v>142</v>
      </c>
      <c r="B135" s="1">
        <v>44201.554942129602</v>
      </c>
      <c r="C135" s="1">
        <v>44201.557222222204</v>
      </c>
      <c r="D135" s="3" t="s">
        <v>19</v>
      </c>
      <c r="E135" s="3"/>
      <c r="F135" s="3" t="s">
        <v>226</v>
      </c>
      <c r="G135" s="3" t="s">
        <v>227</v>
      </c>
      <c r="H135" s="3" t="s">
        <v>22</v>
      </c>
      <c r="I135" s="2">
        <v>1.1000000000000001</v>
      </c>
      <c r="J135" s="2">
        <v>0.75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3" t="s">
        <v>25</v>
      </c>
      <c r="Q135" s="3"/>
      <c r="R135" s="3" t="s">
        <v>25</v>
      </c>
      <c r="S135" s="3"/>
      <c r="T135" s="3" t="b">
        <f>IF(Table1[[#This Row],[Salary Schedule Step Increases (%) - moving employees one or more years of experience on your local schedule]]=0, FALSE, TRUE)</f>
        <v>1</v>
      </c>
      <c r="U135" s="3" t="b">
        <f>IF(Table1[[#This Row],[Increase to Salary Schedule (%) - overall increase to salary schedule amounts (e.g. increase of 1%, increase of $500, etc.)]]=0, FALSE, TRUE)</f>
        <v>1</v>
      </c>
      <c r="V135" s="3" t="b">
        <f>IF(Table1[[#This Row],[Bonus Payments (%)]]=0, FALSE, TRUE)</f>
        <v>0</v>
      </c>
      <c r="W135" s="3" t="b">
        <f>IF(Table1[[#This Row],[Differentiated Pay (%)]]=0, FALSE, TRUE)</f>
        <v>0</v>
      </c>
      <c r="X135" s="3" t="b">
        <f>IF(Table1[[#This Row],[Covering additional existing positions with the new salary funds? (%)]]=0, FALSE, TRUE)</f>
        <v>0</v>
      </c>
      <c r="Y135" s="3" t="b">
        <f>IF(Table1[[#This Row],[Adding additional positions? (%)]]=0, FALSE, TRUE)</f>
        <v>0</v>
      </c>
      <c r="Z135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136" spans="1:26" x14ac:dyDescent="0.25">
      <c r="A136">
        <v>143</v>
      </c>
      <c r="B136" s="1">
        <v>44202.4735069444</v>
      </c>
      <c r="C136" s="1">
        <v>44202.540879629603</v>
      </c>
      <c r="D136" s="3" t="s">
        <v>19</v>
      </c>
      <c r="E136" s="3"/>
      <c r="F136" s="3" t="s">
        <v>161</v>
      </c>
      <c r="G136" s="3" t="s">
        <v>162</v>
      </c>
      <c r="H136" s="3" t="s">
        <v>22</v>
      </c>
      <c r="I136" s="2">
        <v>88</v>
      </c>
      <c r="J136" s="2">
        <v>1</v>
      </c>
      <c r="K136" s="2">
        <v>0</v>
      </c>
      <c r="L136" s="2">
        <v>100</v>
      </c>
      <c r="M136" s="3" t="s">
        <v>405</v>
      </c>
      <c r="N136" s="2">
        <v>0</v>
      </c>
      <c r="O136" s="2">
        <v>0</v>
      </c>
      <c r="P136" s="3" t="s">
        <v>22</v>
      </c>
      <c r="Q136" s="2" t="s">
        <v>406</v>
      </c>
      <c r="R136" s="3" t="s">
        <v>25</v>
      </c>
      <c r="S136" s="3"/>
      <c r="T136" s="3" t="b">
        <f>IF(Table1[[#This Row],[Salary Schedule Step Increases (%) - moving employees one or more years of experience on your local schedule]]=0, FALSE, TRUE)</f>
        <v>1</v>
      </c>
      <c r="U136" s="3" t="b">
        <f>IF(Table1[[#This Row],[Increase to Salary Schedule (%) - overall increase to salary schedule amounts (e.g. increase of 1%, increase of $500, etc.)]]=0, FALSE, TRUE)</f>
        <v>1</v>
      </c>
      <c r="V136" s="3" t="b">
        <f>IF(Table1[[#This Row],[Bonus Payments (%)]]=0, FALSE, TRUE)</f>
        <v>0</v>
      </c>
      <c r="W136" s="3" t="b">
        <f>IF(Table1[[#This Row],[Differentiated Pay (%)]]=0, FALSE, TRUE)</f>
        <v>1</v>
      </c>
      <c r="X136" s="3" t="b">
        <f>IF(Table1[[#This Row],[Covering additional existing positions with the new salary funds? (%)]]=0, FALSE, TRUE)</f>
        <v>0</v>
      </c>
      <c r="Y136" s="3" t="b">
        <f>IF(Table1[[#This Row],[Adding additional positions? (%)]]=0, FALSE, TRUE)</f>
        <v>0</v>
      </c>
      <c r="Z136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3</v>
      </c>
    </row>
    <row r="137" spans="1:26" x14ac:dyDescent="0.25">
      <c r="A137">
        <v>144</v>
      </c>
      <c r="B137" s="1">
        <v>44203.3761689815</v>
      </c>
      <c r="C137" s="1">
        <v>44203.381296296298</v>
      </c>
      <c r="D137" s="3" t="s">
        <v>19</v>
      </c>
      <c r="E137" s="3"/>
      <c r="F137" s="3" t="s">
        <v>287</v>
      </c>
      <c r="G137" s="3" t="s">
        <v>288</v>
      </c>
      <c r="H137" s="3" t="s">
        <v>22</v>
      </c>
      <c r="I137" s="2">
        <v>99</v>
      </c>
      <c r="J137" s="2">
        <v>0</v>
      </c>
      <c r="K137" s="2">
        <v>0</v>
      </c>
      <c r="L137" s="2">
        <v>1</v>
      </c>
      <c r="M137" s="3" t="s">
        <v>407</v>
      </c>
      <c r="N137" s="2">
        <v>0</v>
      </c>
      <c r="O137" s="2">
        <v>0</v>
      </c>
      <c r="P137" s="3" t="s">
        <v>25</v>
      </c>
      <c r="Q137" s="3"/>
      <c r="R137" s="3" t="s">
        <v>25</v>
      </c>
      <c r="S137" s="3"/>
      <c r="T137" s="3" t="b">
        <f>IF(Table1[[#This Row],[Salary Schedule Step Increases (%) - moving employees one or more years of experience on your local schedule]]=0, FALSE, TRUE)</f>
        <v>1</v>
      </c>
      <c r="U137" s="3" t="b">
        <f>IF(Table1[[#This Row],[Increase to Salary Schedule (%) - overall increase to salary schedule amounts (e.g. increase of 1%, increase of $500, etc.)]]=0, FALSE, TRUE)</f>
        <v>0</v>
      </c>
      <c r="V137" s="3" t="b">
        <f>IF(Table1[[#This Row],[Bonus Payments (%)]]=0, FALSE, TRUE)</f>
        <v>0</v>
      </c>
      <c r="W137" s="3" t="b">
        <f>IF(Table1[[#This Row],[Differentiated Pay (%)]]=0, FALSE, TRUE)</f>
        <v>1</v>
      </c>
      <c r="X137" s="3" t="b">
        <f>IF(Table1[[#This Row],[Covering additional existing positions with the new salary funds? (%)]]=0, FALSE, TRUE)</f>
        <v>0</v>
      </c>
      <c r="Y137" s="3" t="b">
        <f>IF(Table1[[#This Row],[Adding additional positions? (%)]]=0, FALSE, TRUE)</f>
        <v>0</v>
      </c>
      <c r="Z137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2</v>
      </c>
    </row>
    <row r="138" spans="1:26" x14ac:dyDescent="0.25">
      <c r="A138">
        <v>145</v>
      </c>
      <c r="B138" s="1">
        <v>44203.355289351901</v>
      </c>
      <c r="C138" s="1">
        <v>44203.556365740696</v>
      </c>
      <c r="D138" s="3" t="s">
        <v>19</v>
      </c>
      <c r="E138" s="3"/>
      <c r="F138" s="3" t="s">
        <v>408</v>
      </c>
      <c r="G138" s="3" t="s">
        <v>409</v>
      </c>
      <c r="H138" s="3" t="s">
        <v>25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 t="s">
        <v>25</v>
      </c>
      <c r="Q138" s="3"/>
      <c r="R138" s="3" t="s">
        <v>25</v>
      </c>
      <c r="S138" s="3"/>
      <c r="T138" s="3" t="b">
        <f>IF(Table1[[#This Row],[Salary Schedule Step Increases (%) - moving employees one or more years of experience on your local schedule]]=0, FALSE, TRUE)</f>
        <v>0</v>
      </c>
      <c r="U138" s="3" t="b">
        <f>IF(Table1[[#This Row],[Increase to Salary Schedule (%) - overall increase to salary schedule amounts (e.g. increase of 1%, increase of $500, etc.)]]=0, FALSE, TRUE)</f>
        <v>0</v>
      </c>
      <c r="V138" s="3" t="b">
        <f>IF(Table1[[#This Row],[Bonus Payments (%)]]=0, FALSE, TRUE)</f>
        <v>0</v>
      </c>
      <c r="W138" s="3" t="b">
        <f>IF(Table1[[#This Row],[Differentiated Pay (%)]]=0, FALSE, TRUE)</f>
        <v>0</v>
      </c>
      <c r="X138" s="3" t="b">
        <f>IF(Table1[[#This Row],[Covering additional existing positions with the new salary funds? (%)]]=0, FALSE, TRUE)</f>
        <v>0</v>
      </c>
      <c r="Y138" s="3" t="b">
        <f>IF(Table1[[#This Row],[Adding additional positions? (%)]]=0, FALSE, TRUE)</f>
        <v>0</v>
      </c>
      <c r="Z138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139" spans="1:26" x14ac:dyDescent="0.25">
      <c r="A139">
        <v>146</v>
      </c>
      <c r="B139" s="1">
        <v>44204.387395833299</v>
      </c>
      <c r="C139" s="1">
        <v>44204.392071759299</v>
      </c>
      <c r="D139" s="3" t="s">
        <v>19</v>
      </c>
      <c r="E139" s="3"/>
      <c r="F139" s="3" t="s">
        <v>410</v>
      </c>
      <c r="G139" s="3" t="s">
        <v>411</v>
      </c>
      <c r="H139" s="3" t="s">
        <v>25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 t="s">
        <v>25</v>
      </c>
      <c r="Q139" s="3"/>
      <c r="R139" s="3" t="s">
        <v>25</v>
      </c>
      <c r="S139" s="3"/>
      <c r="T139" s="3" t="b">
        <f>IF(Table1[[#This Row],[Salary Schedule Step Increases (%) - moving employees one or more years of experience on your local schedule]]=0, FALSE, TRUE)</f>
        <v>0</v>
      </c>
      <c r="U139" s="3" t="b">
        <f>IF(Table1[[#This Row],[Increase to Salary Schedule (%) - overall increase to salary schedule amounts (e.g. increase of 1%, increase of $500, etc.)]]=0, FALSE, TRUE)</f>
        <v>0</v>
      </c>
      <c r="V139" s="3" t="b">
        <f>IF(Table1[[#This Row],[Bonus Payments (%)]]=0, FALSE, TRUE)</f>
        <v>0</v>
      </c>
      <c r="W139" s="3" t="b">
        <f>IF(Table1[[#This Row],[Differentiated Pay (%)]]=0, FALSE, TRUE)</f>
        <v>0</v>
      </c>
      <c r="X139" s="3" t="b">
        <f>IF(Table1[[#This Row],[Covering additional existing positions with the new salary funds? (%)]]=0, FALSE, TRUE)</f>
        <v>0</v>
      </c>
      <c r="Y139" s="3" t="b">
        <f>IF(Table1[[#This Row],[Adding additional positions? (%)]]=0, FALSE, TRUE)</f>
        <v>0</v>
      </c>
      <c r="Z139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0</v>
      </c>
    </row>
    <row r="140" spans="1:26" x14ac:dyDescent="0.25">
      <c r="A140">
        <v>147</v>
      </c>
      <c r="B140" s="1">
        <v>44209.581782407397</v>
      </c>
      <c r="C140" s="1">
        <v>44209.602673611102</v>
      </c>
      <c r="D140" s="3" t="s">
        <v>19</v>
      </c>
      <c r="E140" s="3"/>
      <c r="F140" s="3" t="s">
        <v>412</v>
      </c>
      <c r="G140" s="3" t="s">
        <v>413</v>
      </c>
      <c r="H140" s="3" t="s">
        <v>22</v>
      </c>
      <c r="I140" s="2">
        <v>1</v>
      </c>
      <c r="J140" s="2">
        <v>1</v>
      </c>
      <c r="K140" s="2">
        <v>1</v>
      </c>
      <c r="L140" s="2">
        <v>0</v>
      </c>
      <c r="M140" s="3" t="s">
        <v>414</v>
      </c>
      <c r="N140" s="2">
        <v>0</v>
      </c>
      <c r="O140" s="2">
        <v>0</v>
      </c>
      <c r="P140" s="3" t="s">
        <v>22</v>
      </c>
      <c r="Q140" s="2" t="s">
        <v>31</v>
      </c>
      <c r="R140" s="3" t="s">
        <v>25</v>
      </c>
      <c r="S140" s="3"/>
      <c r="T140" s="3" t="b">
        <f>IF(Table1[[#This Row],[Salary Schedule Step Increases (%) - moving employees one or more years of experience on your local schedule]]=0, FALSE, TRUE)</f>
        <v>1</v>
      </c>
      <c r="U140" s="3" t="b">
        <f>IF(Table1[[#This Row],[Increase to Salary Schedule (%) - overall increase to salary schedule amounts (e.g. increase of 1%, increase of $500, etc.)]]=0, FALSE, TRUE)</f>
        <v>1</v>
      </c>
      <c r="V140" s="3" t="b">
        <f>IF(Table1[[#This Row],[Bonus Payments (%)]]=0, FALSE, TRUE)</f>
        <v>1</v>
      </c>
      <c r="W140" s="3" t="b">
        <f>IF(Table1[[#This Row],[Differentiated Pay (%)]]=0, FALSE, TRUE)</f>
        <v>0</v>
      </c>
      <c r="X140" s="3" t="b">
        <f>IF(Table1[[#This Row],[Covering additional existing positions with the new salary funds? (%)]]=0, FALSE, TRUE)</f>
        <v>0</v>
      </c>
      <c r="Y140" s="3" t="b">
        <f>IF(Table1[[#This Row],[Adding additional positions? (%)]]=0, FALSE, TRUE)</f>
        <v>0</v>
      </c>
      <c r="Z140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3</v>
      </c>
    </row>
    <row r="141" spans="1:26" x14ac:dyDescent="0.25">
      <c r="A141">
        <v>148</v>
      </c>
      <c r="B141" s="1">
        <v>44217.346469907403</v>
      </c>
      <c r="C141" s="1">
        <v>44217.443877314799</v>
      </c>
      <c r="D141" s="3" t="s">
        <v>19</v>
      </c>
      <c r="E141" s="3"/>
      <c r="F141" s="3" t="s">
        <v>415</v>
      </c>
      <c r="G141" s="3" t="s">
        <v>416</v>
      </c>
      <c r="H141" s="3" t="s">
        <v>22</v>
      </c>
      <c r="I141" s="2">
        <v>0</v>
      </c>
      <c r="J141" s="2">
        <v>2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3" t="s">
        <v>22</v>
      </c>
      <c r="Q141" s="2" t="s">
        <v>123</v>
      </c>
      <c r="R141" s="3" t="s">
        <v>25</v>
      </c>
      <c r="S141" s="3"/>
      <c r="T141" s="3" t="b">
        <f>IF(Table1[[#This Row],[Salary Schedule Step Increases (%) - moving employees one or more years of experience on your local schedule]]=0, FALSE, TRUE)</f>
        <v>0</v>
      </c>
      <c r="U141" s="3" t="b">
        <f>IF(Table1[[#This Row],[Increase to Salary Schedule (%) - overall increase to salary schedule amounts (e.g. increase of 1%, increase of $500, etc.)]]=0, FALSE, TRUE)</f>
        <v>1</v>
      </c>
      <c r="V141" s="3" t="b">
        <f>IF(Table1[[#This Row],[Bonus Payments (%)]]=0, FALSE, TRUE)</f>
        <v>0</v>
      </c>
      <c r="W141" s="3" t="b">
        <f>IF(Table1[[#This Row],[Differentiated Pay (%)]]=0, FALSE, TRUE)</f>
        <v>0</v>
      </c>
      <c r="X141" s="3" t="b">
        <f>IF(Table1[[#This Row],[Covering additional existing positions with the new salary funds? (%)]]=0, FALSE, TRUE)</f>
        <v>0</v>
      </c>
      <c r="Y141" s="3" t="b">
        <f>IF(Table1[[#This Row],[Adding additional positions? (%)]]=0, FALSE, TRUE)</f>
        <v>0</v>
      </c>
      <c r="Z141" s="3">
        <f>COUNTIFS(Table1[[#This Row],[Salary Schedule Step Increases (%) - moving employees one or more years of experience on your local schedule]:[Differentiated Pay (%)]], "&lt;&gt;0")+COUNTIFS(Table1[[#This Row],[Covering additional existing positions with the new salary funds? (%)]:[Adding additional positions? (%)]], "&lt;&gt;0")</f>
        <v>1</v>
      </c>
    </row>
  </sheetData>
  <sheetProtection algorithmName="SHA-512" hashValue="g//k6H/nRq/hNhdhWm93IEFMBp7h3DYnjf9gbRPS3+74HGBezmfpTLJh0IeD6H60NOTEkn0GCIKjEL2wTmMnTw==" saltValue="NaFA3Kzo38Np7QXkIr95/Q==" spinCount="100000" sheet="1" objects="1" scenarios="1" autoFilter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 Harpool</dc:creator>
  <cp:keywords/>
  <dc:description/>
  <cp:lastModifiedBy>Drew Harpool</cp:lastModifiedBy>
  <cp:revision/>
  <dcterms:created xsi:type="dcterms:W3CDTF">2021-02-05T20:37:01Z</dcterms:created>
  <dcterms:modified xsi:type="dcterms:W3CDTF">2021-02-05T21:13:20Z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