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j02834\Desktop\Internet Posting\"/>
    </mc:Choice>
  </mc:AlternateContent>
  <xr:revisionPtr revIDLastSave="0" documentId="8_{46E4EE18-0E7B-404E-BCAD-95B7D44BEF0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" sheetId="1" r:id="rId1"/>
    <sheet name="data examples" sheetId="3" r:id="rId2"/>
    <sheet name="Mix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4" i="1" l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23" i="1"/>
  <c r="U31" i="1" s="1"/>
  <c r="R23" i="1" l="1"/>
  <c r="R33" i="1"/>
  <c r="R37" i="1"/>
  <c r="R36" i="1"/>
  <c r="R32" i="1"/>
  <c r="R28" i="1"/>
  <c r="R24" i="1"/>
  <c r="R29" i="1"/>
  <c r="R25" i="1"/>
  <c r="R35" i="1"/>
  <c r="R31" i="1"/>
  <c r="R27" i="1"/>
  <c r="R34" i="1"/>
  <c r="R30" i="1"/>
  <c r="R26" i="1"/>
  <c r="K20" i="1"/>
  <c r="U34" i="1" l="1"/>
  <c r="U35" i="1"/>
  <c r="U32" i="1"/>
  <c r="W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Matthew Chandler</author>
  </authors>
  <commentList>
    <comment ref="AH1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Matthew Chandler:</t>
        </r>
        <r>
          <rPr>
            <sz val="9"/>
            <color indexed="81"/>
            <rFont val="Tahoma"/>
            <family val="2"/>
          </rPr>
          <t xml:space="preserve">
Cumulative day of paving  for this project</t>
        </r>
      </text>
    </comment>
    <comment ref="W2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Matthew Chandler:</t>
        </r>
        <r>
          <rPr>
            <sz val="9"/>
            <color indexed="81"/>
            <rFont val="Tahoma"/>
            <family val="2"/>
          </rPr>
          <t xml:space="preserve">
Ignore values less than 5% of the total passes.</t>
        </r>
      </text>
    </comment>
    <comment ref="W2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Matthew Chandler:</t>
        </r>
        <r>
          <rPr>
            <sz val="9"/>
            <color indexed="81"/>
            <rFont val="Tahoma"/>
            <family val="2"/>
          </rPr>
          <t xml:space="preserve">
Ignore Min temperatures coresponding to the roller parked on a cold mat or temperature corresponding to less than 5% of the total passes.</t>
        </r>
      </text>
    </comment>
  </commentList>
</comments>
</file>

<file path=xl/sharedStrings.xml><?xml version="1.0" encoding="utf-8"?>
<sst xmlns="http://schemas.openxmlformats.org/spreadsheetml/2006/main" count="68" uniqueCount="67">
  <si>
    <t>STATE OF TENNESSEE</t>
  </si>
  <si>
    <t>DEPARTMENT OF TRANSPORTATION</t>
  </si>
  <si>
    <t>DIVISION OF MATERIALS AND TESTS</t>
  </si>
  <si>
    <t>6601 CENTENNIAL BLVD.</t>
  </si>
  <si>
    <t>NASHVILLE, TENNESSEE 37243-0360</t>
  </si>
  <si>
    <t>DAILY INTELLIGENT COMPACTION QUAILTY CONTROL REPORT</t>
  </si>
  <si>
    <t>Project Reference No.</t>
  </si>
  <si>
    <t>County</t>
  </si>
  <si>
    <t>Date</t>
  </si>
  <si>
    <t>Project No.</t>
  </si>
  <si>
    <t>Contract No.</t>
  </si>
  <si>
    <t>Contractor</t>
  </si>
  <si>
    <t>Tonnage Paved:</t>
  </si>
  <si>
    <t># Passes Breakdown Roller Pattern</t>
  </si>
  <si>
    <t>Mix Type</t>
  </si>
  <si>
    <t>OGFC</t>
  </si>
  <si>
    <t># Passes Intermediate Roller Pattern</t>
  </si>
  <si>
    <t>Binder Grade</t>
  </si>
  <si>
    <t>Cummulative Roller Pattern Passes</t>
  </si>
  <si>
    <t>JMF Number</t>
  </si>
  <si>
    <t>JMF Compaction Temperature</t>
  </si>
  <si>
    <t>Daily Average (F)</t>
  </si>
  <si>
    <t>Percentage of Mat Coverage at Cummulative Roller Passes</t>
  </si>
  <si>
    <t>Max</t>
  </si>
  <si>
    <t>Min</t>
  </si>
  <si>
    <t>Contractor QC Personnel</t>
  </si>
  <si>
    <t>A</t>
  </si>
  <si>
    <t>AS</t>
  </si>
  <si>
    <t>ACRL</t>
  </si>
  <si>
    <t>B</t>
  </si>
  <si>
    <t>BM</t>
  </si>
  <si>
    <t>BM2</t>
  </si>
  <si>
    <t>C</t>
  </si>
  <si>
    <t>CS</t>
  </si>
  <si>
    <t>CW</t>
  </si>
  <si>
    <t>D</t>
  </si>
  <si>
    <t>E</t>
  </si>
  <si>
    <t>TL</t>
  </si>
  <si>
    <t>TLD</t>
  </si>
  <si>
    <t>TL &gt; 1"</t>
  </si>
  <si>
    <t>TLE</t>
  </si>
  <si>
    <t>64-22</t>
  </si>
  <si>
    <t>COMPACTION TEMP ALL PASSES</t>
  </si>
  <si>
    <t>Max Temp(F)</t>
  </si>
  <si>
    <t>Temp Range of Compactive Passes</t>
  </si>
  <si>
    <t>Min Temp(F)</t>
  </si>
  <si>
    <t>Cumulative Passes</t>
  </si>
  <si>
    <t>Average</t>
  </si>
  <si>
    <t>Std Dev</t>
  </si>
  <si>
    <t>Test Strip Surface Temp</t>
  </si>
  <si>
    <t>Percentage of Mat by Cummulative Pass Count</t>
  </si>
  <si>
    <t>Paving Day</t>
  </si>
  <si>
    <t>IC Equipment Make/Model on Breakdown</t>
  </si>
  <si>
    <t>IC Equipment Make/Model on Intermediate</t>
  </si>
  <si>
    <t>Roller 2 Equipment</t>
  </si>
  <si>
    <t>Roller 1 Equipment</t>
  </si>
  <si>
    <t>JAMes</t>
  </si>
  <si>
    <t>z999</t>
  </si>
  <si>
    <t>STP-z999</t>
  </si>
  <si>
    <t xml:space="preserve">Chandler Construction </t>
  </si>
  <si>
    <t>I filled out the form using the first two graphs from VETA, but can be done with other vendor specific analysis tools.</t>
  </si>
  <si>
    <t>Cumulative Pass Counts</t>
  </si>
  <si>
    <t xml:space="preserve">Temperature at All Passes </t>
  </si>
  <si>
    <t>Other Examples</t>
  </si>
  <si>
    <t>Stupid Data…</t>
  </si>
  <si>
    <t>Sometimes the data is stupid…  Ignore obvious error/malfunctions.</t>
  </si>
  <si>
    <t>For this one report range as 175 to 300F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</si>
</sst>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0\);_(0\);\ &quot;&quot;;_(@_)"/>
    <numFmt numFmtId="165" formatCode="dd\-mmm\-yy"/>
  </numFmts>
  <fonts count="1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5" fillId="0" borderId="6" xfId="0" applyFont="1" applyFill="1" applyBorder="1" applyAlignment="1" applyProtection="1">
      <alignment horizontal="left"/>
      <protection hidden="1"/>
    </xf>
    <xf numFmtId="0" fontId="5" fillId="0" borderId="6" xfId="0" applyFont="1" applyFill="1" applyBorder="1" applyAlignment="1" applyProtection="1"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top"/>
      <protection hidden="1"/>
    </xf>
    <xf numFmtId="0" fontId="5" fillId="0" borderId="3" xfId="0" applyFont="1" applyFill="1" applyBorder="1" applyAlignment="1" applyProtection="1">
      <alignment horizontal="left"/>
      <protection hidden="1"/>
    </xf>
    <xf numFmtId="0" fontId="5" fillId="0" borderId="4" xfId="0" applyFont="1" applyFill="1" applyBorder="1" applyAlignment="1" applyProtection="1">
      <alignment horizontal="left"/>
      <protection hidden="1"/>
    </xf>
    <xf numFmtId="0" fontId="5" fillId="0" borderId="5" xfId="0" applyFont="1" applyFill="1" applyBorder="1" applyAlignment="1" applyProtection="1">
      <alignment horizontal="left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5" fillId="2" borderId="21" xfId="0" applyFont="1" applyFill="1" applyBorder="1" applyAlignment="1" applyProtection="1">
      <alignment horizontal="left"/>
      <protection hidden="1"/>
    </xf>
    <xf numFmtId="0" fontId="5" fillId="2" borderId="21" xfId="0" applyFont="1" applyFill="1" applyBorder="1" applyAlignment="1" applyProtection="1">
      <alignment horizontal="center" vertical="top"/>
      <protection hidden="1"/>
    </xf>
    <xf numFmtId="0" fontId="5" fillId="2" borderId="21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0" fontId="5" fillId="2" borderId="0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horizontal="left"/>
      <protection locked="0" hidden="1"/>
    </xf>
    <xf numFmtId="0" fontId="5" fillId="2" borderId="0" xfId="0" applyFont="1" applyFill="1" applyBorder="1" applyAlignment="1" applyProtection="1">
      <alignment horizontal="left" vertical="center"/>
      <protection locked="0" hidden="1"/>
    </xf>
    <xf numFmtId="0" fontId="5" fillId="2" borderId="0" xfId="0" applyFont="1" applyFill="1" applyBorder="1" applyAlignment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protection hidden="1"/>
    </xf>
    <xf numFmtId="0" fontId="0" fillId="2" borderId="0" xfId="0" applyFill="1" applyBorder="1" applyProtection="1">
      <protection hidden="1"/>
    </xf>
    <xf numFmtId="0" fontId="5" fillId="2" borderId="13" xfId="0" applyFont="1" applyFill="1" applyBorder="1" applyAlignment="1" applyProtection="1">
      <protection hidden="1"/>
    </xf>
    <xf numFmtId="0" fontId="5" fillId="2" borderId="10" xfId="0" applyFont="1" applyFill="1" applyBorder="1" applyAlignment="1" applyProtection="1">
      <protection hidden="1"/>
    </xf>
    <xf numFmtId="0" fontId="5" fillId="2" borderId="0" xfId="0" quotePrefix="1" applyFont="1" applyFill="1" applyBorder="1" applyAlignment="1" applyProtection="1">
      <alignment horizontal="center"/>
      <protection hidden="1"/>
    </xf>
    <xf numFmtId="0" fontId="5" fillId="2" borderId="14" xfId="0" applyFont="1" applyFill="1" applyBorder="1" applyAlignment="1" applyProtection="1">
      <protection hidden="1"/>
    </xf>
    <xf numFmtId="0" fontId="5" fillId="2" borderId="4" xfId="0" applyFont="1" applyFill="1" applyBorder="1" applyAlignment="1" applyProtection="1">
      <alignment horizontal="center"/>
      <protection hidden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4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 applyProtection="1">
      <alignment horizontal="center"/>
      <protection hidden="1"/>
    </xf>
    <xf numFmtId="0" fontId="0" fillId="0" borderId="0" xfId="0" applyBorder="1"/>
    <xf numFmtId="0" fontId="5" fillId="0" borderId="0" xfId="0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 applyProtection="1">
      <protection hidden="1"/>
    </xf>
    <xf numFmtId="0" fontId="11" fillId="0" borderId="0" xfId="0" applyFont="1"/>
    <xf numFmtId="0" fontId="0" fillId="2" borderId="24" xfId="0" applyFill="1" applyBorder="1"/>
    <xf numFmtId="0" fontId="0" fillId="2" borderId="10" xfId="0" applyFill="1" applyBorder="1"/>
    <xf numFmtId="0" fontId="0" fillId="2" borderId="25" xfId="0" applyFill="1" applyBorder="1"/>
    <xf numFmtId="0" fontId="5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0" fontId="0" fillId="2" borderId="0" xfId="0" applyFill="1"/>
    <xf numFmtId="0" fontId="5" fillId="0" borderId="5" xfId="0" applyFont="1" applyFill="1" applyBorder="1" applyAlignment="1" applyProtection="1">
      <alignment vertical="center"/>
      <protection hidden="1"/>
    </xf>
    <xf numFmtId="0" fontId="5" fillId="2" borderId="29" xfId="0" applyFont="1" applyFill="1" applyBorder="1" applyAlignment="1" applyProtection="1">
      <protection hidden="1"/>
    </xf>
    <xf numFmtId="0" fontId="12" fillId="0" borderId="30" xfId="0" applyFont="1" applyFill="1" applyBorder="1" applyAlignment="1" applyProtection="1">
      <alignment vertical="center"/>
      <protection hidden="1"/>
    </xf>
    <xf numFmtId="0" fontId="5" fillId="2" borderId="31" xfId="0" applyFont="1" applyFill="1" applyBorder="1" applyAlignment="1" applyProtection="1">
      <protection hidden="1"/>
    </xf>
    <xf numFmtId="0" fontId="5" fillId="2" borderId="32" xfId="0" applyFont="1" applyFill="1" applyBorder="1" applyAlignment="1" applyProtection="1">
      <alignment horizontal="center"/>
      <protection hidden="1"/>
    </xf>
    <xf numFmtId="0" fontId="5" fillId="2" borderId="33" xfId="0" applyFont="1" applyFill="1" applyBorder="1" applyAlignment="1" applyProtection="1">
      <alignment horizontal="center"/>
      <protection hidden="1"/>
    </xf>
    <xf numFmtId="0" fontId="5" fillId="3" borderId="34" xfId="0" applyFont="1" applyFill="1" applyBorder="1" applyAlignment="1" applyProtection="1">
      <alignment vertical="center"/>
      <protection locked="0"/>
    </xf>
    <xf numFmtId="0" fontId="5" fillId="3" borderId="32" xfId="0" applyFont="1" applyFill="1" applyBorder="1" applyAlignment="1" applyProtection="1">
      <alignment vertical="center"/>
      <protection locked="0"/>
    </xf>
    <xf numFmtId="0" fontId="12" fillId="0" borderId="35" xfId="0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3" fillId="0" borderId="0" xfId="0" applyFont="1"/>
    <xf numFmtId="0" fontId="5" fillId="0" borderId="3" xfId="0" applyFont="1" applyFill="1" applyBorder="1" applyAlignment="1" applyProtection="1">
      <alignment horizontal="center"/>
      <protection hidden="1"/>
    </xf>
    <xf numFmtId="0" fontId="5" fillId="0" borderId="4" xfId="0" applyFont="1" applyFill="1" applyBorder="1" applyAlignment="1" applyProtection="1">
      <alignment horizontal="center"/>
      <protection hidden="1"/>
    </xf>
    <xf numFmtId="165" fontId="5" fillId="3" borderId="4" xfId="0" applyNumberFormat="1" applyFont="1" applyFill="1" applyBorder="1" applyAlignment="1" applyProtection="1">
      <alignment horizontal="center"/>
      <protection locked="0"/>
    </xf>
    <xf numFmtId="165" fontId="5" fillId="3" borderId="5" xfId="0" applyNumberFormat="1" applyFont="1" applyFill="1" applyBorder="1" applyAlignment="1" applyProtection="1">
      <alignment horizontal="center"/>
      <protection locked="0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left"/>
      <protection hidden="1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2" borderId="22" xfId="0" applyFont="1" applyFill="1" applyBorder="1" applyAlignment="1" applyProtection="1">
      <alignment horizontal="center"/>
      <protection hidden="1"/>
    </xf>
    <xf numFmtId="0" fontId="5" fillId="2" borderId="8" xfId="0" applyFont="1" applyFill="1" applyBorder="1" applyAlignment="1" applyProtection="1">
      <alignment horizontal="center" vertical="top"/>
      <protection hidden="1"/>
    </xf>
    <xf numFmtId="0" fontId="5" fillId="2" borderId="0" xfId="0" applyFont="1" applyFill="1" applyBorder="1" applyAlignment="1" applyProtection="1">
      <alignment horizontal="center" vertical="top"/>
      <protection hidden="1"/>
    </xf>
    <xf numFmtId="0" fontId="5" fillId="2" borderId="0" xfId="0" applyFont="1" applyFill="1" applyBorder="1" applyAlignment="1" applyProtection="1">
      <alignment horizontal="center"/>
      <protection locked="0" hidden="1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 vertical="center"/>
      <protection locked="0"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5" fillId="0" borderId="23" xfId="0" applyFont="1" applyFill="1" applyBorder="1" applyAlignment="1" applyProtection="1">
      <alignment horizontal="center" vertical="center"/>
      <protection hidden="1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5" fillId="2" borderId="16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hidden="1"/>
    </xf>
    <xf numFmtId="0" fontId="5" fillId="0" borderId="8" xfId="0" applyFont="1" applyFill="1" applyBorder="1" applyAlignment="1" applyProtection="1">
      <alignment horizontal="center" vertical="center"/>
      <protection hidden="1"/>
    </xf>
    <xf numFmtId="0" fontId="5" fillId="0" borderId="9" xfId="0" applyFont="1" applyFill="1" applyBorder="1" applyAlignment="1" applyProtection="1">
      <alignment horizontal="center" vertical="center"/>
      <protection hidden="1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5" fillId="3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hidden="1"/>
    </xf>
    <xf numFmtId="164" fontId="5" fillId="3" borderId="1" xfId="0" applyNumberFormat="1" applyFont="1" applyFill="1" applyBorder="1" applyAlignment="1" applyProtection="1">
      <alignment horizontal="center"/>
      <protection locked="0"/>
    </xf>
    <xf numFmtId="2" fontId="5" fillId="2" borderId="6" xfId="0" applyNumberFormat="1" applyFont="1" applyFill="1" applyBorder="1" applyAlignment="1" applyProtection="1">
      <alignment horizontal="center"/>
      <protection hidden="1"/>
    </xf>
    <xf numFmtId="14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left"/>
      <protection hidden="1"/>
    </xf>
    <xf numFmtId="0" fontId="0" fillId="2" borderId="6" xfId="0" applyFill="1" applyBorder="1" applyAlignment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  <protection hidden="1"/>
    </xf>
    <xf numFmtId="0" fontId="5" fillId="0" borderId="27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left"/>
      <protection hidden="1"/>
    </xf>
    <xf numFmtId="0" fontId="5" fillId="0" borderId="4" xfId="0" applyFont="1" applyFill="1" applyBorder="1" applyAlignment="1" applyProtection="1">
      <alignment horizontal="left"/>
      <protection hidden="1"/>
    </xf>
    <xf numFmtId="0" fontId="5" fillId="0" borderId="5" xfId="0" applyFont="1" applyFill="1" applyBorder="1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90095</xdr:colOff>
      <xdr:row>1</xdr:row>
      <xdr:rowOff>69925</xdr:rowOff>
    </xdr:from>
    <xdr:to>
      <xdr:col>3</xdr:col>
      <xdr:colOff>773207</xdr:colOff>
      <xdr:row>7</xdr:row>
      <xdr:rowOff>3616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771" y="204396"/>
          <a:ext cx="974465" cy="863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39</xdr:row>
      <xdr:rowOff>0</xdr:rowOff>
    </xdr:from>
    <xdr:to>
      <xdr:col>16</xdr:col>
      <xdr:colOff>9525</xdr:colOff>
      <xdr:row>41</xdr:row>
      <xdr:rowOff>76200</xdr:rowOff>
    </xdr:to>
    <xdr:sp macro="" textlink="">
      <xdr:nvSpPr>
        <xdr:cNvPr id="4" name="Text Box 4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14300" y="5153025"/>
          <a:ext cx="22574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Original to: Field Office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Copies to: Regional Materials and Tests; 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l" rtl="0">
            <a:defRPr sz="1000"/>
          </a:pPr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3</xdr:row>
      <xdr:rowOff>38100</xdr:rowOff>
    </xdr:from>
    <xdr:to>
      <xdr:col>12</xdr:col>
      <xdr:colOff>603885</xdr:colOff>
      <xdr:row>29</xdr:row>
      <xdr:rowOff>93345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2CDF12-51A7-40AA-ACEB-96197F3EEE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419100"/>
          <a:ext cx="7833360" cy="500824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14</xdr:col>
      <xdr:colOff>511810</xdr:colOff>
      <xdr:row>56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7F30685-CA55-4EDE-A3C7-24648854C6D7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715000"/>
          <a:ext cx="9046210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13</xdr:col>
      <xdr:colOff>304800</xdr:colOff>
      <xdr:row>83</xdr:row>
      <xdr:rowOff>111125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521B79A-D86F-44D7-912B-785DC07BEA9A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58500"/>
          <a:ext cx="8229600" cy="4873625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37</xdr:row>
      <xdr:rowOff>66675</xdr:rowOff>
    </xdr:from>
    <xdr:to>
      <xdr:col>5</xdr:col>
      <xdr:colOff>9525</xdr:colOff>
      <xdr:row>42</xdr:row>
      <xdr:rowOff>180975</xdr:rowOff>
    </xdr:to>
    <xdr:sp macro="" textlink="">
      <xdr:nvSpPr>
        <xdr:cNvPr id="5" name="Rectangular Callout 5">
          <a:extLst>
            <a:ext uri="{FF2B5EF4-FFF2-40B4-BE49-F238E27FC236}">
              <a16:creationId xmlns:a16="http://schemas.microsoft.com/office/drawing/2014/main" id="{EC40E801-3716-458A-AD41-220DA827B3FF}"/>
            </a:ext>
          </a:extLst>
        </xdr:cNvPr>
        <xdr:cNvSpPr/>
      </xdr:nvSpPr>
      <xdr:spPr>
        <a:xfrm>
          <a:off x="1838325" y="7115175"/>
          <a:ext cx="1219200" cy="1066800"/>
        </a:xfrm>
        <a:prstGeom prst="wedgeRectCallout">
          <a:avLst>
            <a:gd name="adj1" fmla="val 69792"/>
            <a:gd name="adj2" fmla="val 12053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Report Min and Max above the 5% line</a:t>
          </a:r>
        </a:p>
      </xdr:txBody>
    </xdr:sp>
    <xdr:clientData/>
  </xdr:twoCellAnchor>
  <xdr:twoCellAnchor>
    <xdr:from>
      <xdr:col>0</xdr:col>
      <xdr:colOff>9525</xdr:colOff>
      <xdr:row>38</xdr:row>
      <xdr:rowOff>114300</xdr:rowOff>
    </xdr:from>
    <xdr:to>
      <xdr:col>2</xdr:col>
      <xdr:colOff>9525</xdr:colOff>
      <xdr:row>44</xdr:row>
      <xdr:rowOff>38100</xdr:rowOff>
    </xdr:to>
    <xdr:sp macro="" textlink="">
      <xdr:nvSpPr>
        <xdr:cNvPr id="6" name="Rectangular Callout 8">
          <a:extLst>
            <a:ext uri="{FF2B5EF4-FFF2-40B4-BE49-F238E27FC236}">
              <a16:creationId xmlns:a16="http://schemas.microsoft.com/office/drawing/2014/main" id="{F48F940A-C99A-4FA9-9DCE-57D2C90BF159}"/>
            </a:ext>
          </a:extLst>
        </xdr:cNvPr>
        <xdr:cNvSpPr/>
      </xdr:nvSpPr>
      <xdr:spPr>
        <a:xfrm>
          <a:off x="9525" y="7162800"/>
          <a:ext cx="1219200" cy="1066800"/>
        </a:xfrm>
        <a:prstGeom prst="wedgeRectCallout">
          <a:avLst>
            <a:gd name="adj1" fmla="val 28385"/>
            <a:gd name="adj2" fmla="val -13571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Report Average Temperature</a:t>
          </a:r>
        </a:p>
      </xdr:txBody>
    </xdr:sp>
    <xdr:clientData/>
  </xdr:twoCellAnchor>
  <xdr:twoCellAnchor>
    <xdr:from>
      <xdr:col>2</xdr:col>
      <xdr:colOff>390525</xdr:colOff>
      <xdr:row>47</xdr:row>
      <xdr:rowOff>19050</xdr:rowOff>
    </xdr:from>
    <xdr:to>
      <xdr:col>14</xdr:col>
      <xdr:colOff>171450</xdr:colOff>
      <xdr:row>47</xdr:row>
      <xdr:rowOff>19050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EAA4460C-E9F8-4B0F-98F3-38D4CFB96D4F}"/>
            </a:ext>
          </a:extLst>
        </xdr:cNvPr>
        <xdr:cNvCxnSpPr/>
      </xdr:nvCxnSpPr>
      <xdr:spPr>
        <a:xfrm>
          <a:off x="1609725" y="8972550"/>
          <a:ext cx="7096125" cy="0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466725</xdr:colOff>
      <xdr:row>59</xdr:row>
      <xdr:rowOff>76200</xdr:rowOff>
    </xdr:from>
    <xdr:to>
      <xdr:col>4</xdr:col>
      <xdr:colOff>104775</xdr:colOff>
      <xdr:row>67</xdr:row>
      <xdr:rowOff>95250</xdr:rowOff>
    </xdr:to>
    <xdr:sp macro="" textlink="">
      <xdr:nvSpPr>
        <xdr:cNvPr id="8" name="Rectangular Callout 5">
          <a:extLst>
            <a:ext uri="{FF2B5EF4-FFF2-40B4-BE49-F238E27FC236}">
              <a16:creationId xmlns:a16="http://schemas.microsoft.com/office/drawing/2014/main" id="{0AB2E7B8-45F3-4202-BD7A-B3AB9A9DC821}"/>
            </a:ext>
          </a:extLst>
        </xdr:cNvPr>
        <xdr:cNvSpPr/>
      </xdr:nvSpPr>
      <xdr:spPr>
        <a:xfrm>
          <a:off x="466725" y="11125200"/>
          <a:ext cx="2076450" cy="1543050"/>
        </a:xfrm>
        <a:prstGeom prst="wedgeRectCallout">
          <a:avLst>
            <a:gd name="adj1" fmla="val -13128"/>
            <a:gd name="adj2" fmla="val 7659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Don’t count low temps like this that show up well below the normal curve data.  This is temps of a cool mat, that the rollers were parked on/drove over.</a:t>
          </a:r>
        </a:p>
      </xdr:txBody>
    </xdr:sp>
    <xdr:clientData/>
  </xdr:twoCellAnchor>
  <xdr:twoCellAnchor>
    <xdr:from>
      <xdr:col>3</xdr:col>
      <xdr:colOff>466725</xdr:colOff>
      <xdr:row>74</xdr:row>
      <xdr:rowOff>113666</xdr:rowOff>
    </xdr:from>
    <xdr:to>
      <xdr:col>6</xdr:col>
      <xdr:colOff>304800</xdr:colOff>
      <xdr:row>74</xdr:row>
      <xdr:rowOff>123191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AFA8FDF-4D01-47DD-8669-90B39FAE98C3}"/>
            </a:ext>
          </a:extLst>
        </xdr:cNvPr>
        <xdr:cNvCxnSpPr/>
      </xdr:nvCxnSpPr>
      <xdr:spPr>
        <a:xfrm flipV="1">
          <a:off x="2295525" y="14020166"/>
          <a:ext cx="1666875" cy="9525"/>
        </a:xfrm>
        <a:prstGeom prst="line">
          <a:avLst/>
        </a:prstGeom>
        <a:ln w="762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304800</xdr:colOff>
      <xdr:row>63</xdr:row>
      <xdr:rowOff>38100</xdr:rowOff>
    </xdr:from>
    <xdr:to>
      <xdr:col>9</xdr:col>
      <xdr:colOff>47625</xdr:colOff>
      <xdr:row>68</xdr:row>
      <xdr:rowOff>66675</xdr:rowOff>
    </xdr:to>
    <xdr:sp macro="" textlink="">
      <xdr:nvSpPr>
        <xdr:cNvPr id="10" name="Rectangular Callout 5">
          <a:extLst>
            <a:ext uri="{FF2B5EF4-FFF2-40B4-BE49-F238E27FC236}">
              <a16:creationId xmlns:a16="http://schemas.microsoft.com/office/drawing/2014/main" id="{274A264A-BCAD-429B-B4B3-B21773261FC6}"/>
            </a:ext>
          </a:extLst>
        </xdr:cNvPr>
        <xdr:cNvSpPr/>
      </xdr:nvSpPr>
      <xdr:spPr>
        <a:xfrm>
          <a:off x="4572000" y="11849100"/>
          <a:ext cx="962025" cy="981075"/>
        </a:xfrm>
        <a:prstGeom prst="wedgeRectCallout">
          <a:avLst>
            <a:gd name="adj1" fmla="val -108886"/>
            <a:gd name="adj2" fmla="val 16644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Report Temp range as  110F to 180F</a:t>
          </a:r>
        </a:p>
      </xdr:txBody>
    </xdr:sp>
    <xdr:clientData/>
  </xdr:twoCellAnchor>
  <xdr:twoCellAnchor editAs="oneCell">
    <xdr:from>
      <xdr:col>0</xdr:col>
      <xdr:colOff>0</xdr:colOff>
      <xdr:row>87</xdr:row>
      <xdr:rowOff>38100</xdr:rowOff>
    </xdr:from>
    <xdr:to>
      <xdr:col>13</xdr:col>
      <xdr:colOff>304800</xdr:colOff>
      <xdr:row>111</xdr:row>
      <xdr:rowOff>27940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ABACCBC-9E32-41D1-A4EA-48F172E5F1FE}"/>
            </a:ext>
          </a:extLst>
        </xdr:cNvPr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6421100"/>
          <a:ext cx="8229600" cy="4733290"/>
        </a:xfrm>
        <a:prstGeom prst="rect">
          <a:avLst/>
        </a:prstGeom>
      </xdr:spPr>
    </xdr:pic>
    <xdr:clientData/>
  </xdr:twoCellAnchor>
  <xdr:twoCellAnchor>
    <xdr:from>
      <xdr:col>11</xdr:col>
      <xdr:colOff>1905</xdr:colOff>
      <xdr:row>92</xdr:row>
      <xdr:rowOff>109220</xdr:rowOff>
    </xdr:from>
    <xdr:to>
      <xdr:col>12</xdr:col>
      <xdr:colOff>354330</xdr:colOff>
      <xdr:row>97</xdr:row>
      <xdr:rowOff>137795</xdr:rowOff>
    </xdr:to>
    <xdr:sp macro="" textlink="">
      <xdr:nvSpPr>
        <xdr:cNvPr id="12" name="Rectangular Callout 5">
          <a:extLst>
            <a:ext uri="{FF2B5EF4-FFF2-40B4-BE49-F238E27FC236}">
              <a16:creationId xmlns:a16="http://schemas.microsoft.com/office/drawing/2014/main" id="{EA9BC6DB-23EA-4F3F-8ACA-F80C7FF33604}"/>
            </a:ext>
          </a:extLst>
        </xdr:cNvPr>
        <xdr:cNvSpPr/>
      </xdr:nvSpPr>
      <xdr:spPr>
        <a:xfrm>
          <a:off x="6707505" y="17616170"/>
          <a:ext cx="962025" cy="981075"/>
        </a:xfrm>
        <a:prstGeom prst="wedgeRectCallout">
          <a:avLst>
            <a:gd name="adj1" fmla="val 76038"/>
            <a:gd name="adj2" fmla="val 19322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22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?!?!?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447675</xdr:colOff>
      <xdr:row>92</xdr:row>
      <xdr:rowOff>57150</xdr:rowOff>
    </xdr:from>
    <xdr:to>
      <xdr:col>10</xdr:col>
      <xdr:colOff>514350</xdr:colOff>
      <xdr:row>101</xdr:row>
      <xdr:rowOff>19050</xdr:rowOff>
    </xdr:to>
    <xdr:sp macro="" textlink="">
      <xdr:nvSpPr>
        <xdr:cNvPr id="13" name="Rectangular Callout 5">
          <a:extLst>
            <a:ext uri="{FF2B5EF4-FFF2-40B4-BE49-F238E27FC236}">
              <a16:creationId xmlns:a16="http://schemas.microsoft.com/office/drawing/2014/main" id="{D776260A-72CC-4E78-97BC-3E371CEEA2CC}"/>
            </a:ext>
          </a:extLst>
        </xdr:cNvPr>
        <xdr:cNvSpPr/>
      </xdr:nvSpPr>
      <xdr:spPr>
        <a:xfrm>
          <a:off x="4714875" y="17564100"/>
          <a:ext cx="1895475" cy="1676400"/>
        </a:xfrm>
        <a:prstGeom prst="wedgeRectCallout">
          <a:avLst>
            <a:gd name="adj1" fmla="val 55070"/>
            <a:gd name="adj2" fmla="val 14547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12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~600F Asphalt Spontaneously Combusts. 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12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12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 I think this data might not be right…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67"/>
  <sheetViews>
    <sheetView tabSelected="1" zoomScale="130" zoomScaleNormal="130" workbookViewId="0">
      <selection activeCell="AL35" sqref="AL35"/>
    </sheetView>
  </sheetViews>
  <sheetFormatPr defaultRowHeight="15" x14ac:dyDescent="0.25"/>
  <cols>
    <col min="1" max="2" width="2.140625" customWidth="1"/>
    <col min="3" max="3" width="3.42578125" customWidth="1"/>
    <col min="4" max="4" width="17.140625" customWidth="1"/>
    <col min="5" max="9" width="0" hidden="1" customWidth="1"/>
    <col min="10" max="11" width="9.140625" hidden="1" customWidth="1"/>
    <col min="12" max="12" width="2.5703125" hidden="1" customWidth="1"/>
    <col min="13" max="13" width="10.140625" customWidth="1"/>
    <col min="14" max="16" width="0.140625" customWidth="1"/>
    <col min="17" max="17" width="4.42578125" customWidth="1"/>
    <col min="18" max="18" width="2.5703125" customWidth="1"/>
    <col min="19" max="19" width="4.85546875" customWidth="1"/>
    <col min="20" max="21" width="2.85546875" customWidth="1"/>
    <col min="22" max="22" width="5" customWidth="1"/>
    <col min="23" max="25" width="1.5703125" customWidth="1"/>
    <col min="26" max="26" width="4.28515625" customWidth="1"/>
    <col min="27" max="34" width="1.5703125" customWidth="1"/>
    <col min="35" max="35" width="4.7109375" customWidth="1"/>
  </cols>
  <sheetData>
    <row r="1" spans="1:35" ht="10.5" customHeight="1" x14ac:dyDescent="0.25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</row>
    <row r="2" spans="1:35" ht="16.5" customHeight="1" x14ac:dyDescent="0.2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</row>
    <row r="3" spans="1:35" ht="14.25" customHeight="1" x14ac:dyDescent="0.25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</row>
    <row r="4" spans="1:35" ht="10.5" customHeight="1" x14ac:dyDescent="0.25">
      <c r="A4" s="96" t="s">
        <v>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</row>
    <row r="5" spans="1:35" ht="10.5" customHeight="1" x14ac:dyDescent="0.25">
      <c r="A5" s="97" t="s">
        <v>3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</row>
    <row r="6" spans="1:35" ht="10.5" customHeight="1" x14ac:dyDescent="0.25">
      <c r="A6" s="97" t="s">
        <v>4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</row>
    <row r="7" spans="1:35" ht="16.5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8"/>
      <c r="AB7" s="18"/>
      <c r="AC7" s="18"/>
      <c r="AD7" s="18"/>
      <c r="AE7" s="18"/>
      <c r="AF7" s="18"/>
      <c r="AG7" s="18"/>
      <c r="AH7" s="18"/>
      <c r="AI7" s="18"/>
    </row>
    <row r="8" spans="1:35" ht="15.75" customHeight="1" x14ac:dyDescent="0.25">
      <c r="A8" s="99" t="s">
        <v>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</row>
    <row r="9" spans="1:35" ht="10.5" customHeight="1" x14ac:dyDescent="0.2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</row>
    <row r="10" spans="1:35" ht="10.5" customHeight="1" x14ac:dyDescent="0.25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</row>
    <row r="11" spans="1:35" ht="10.5" customHeight="1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0.5" customHeight="1" x14ac:dyDescent="0.25">
      <c r="A12" s="55" t="s">
        <v>6</v>
      </c>
      <c r="B12" s="55"/>
      <c r="C12" s="55"/>
      <c r="D12" s="55"/>
      <c r="E12" s="55"/>
      <c r="F12" s="55"/>
      <c r="G12" s="98">
        <v>1</v>
      </c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13"/>
      <c r="S12" s="55" t="s">
        <v>7</v>
      </c>
      <c r="T12" s="55"/>
      <c r="U12" s="100" t="s">
        <v>56</v>
      </c>
      <c r="V12" s="100"/>
      <c r="W12" s="100"/>
      <c r="X12" s="100"/>
      <c r="Y12" s="100"/>
      <c r="Z12" s="100"/>
      <c r="AA12" s="100"/>
      <c r="AB12" s="100"/>
      <c r="AC12" s="62" t="s">
        <v>8</v>
      </c>
      <c r="AD12" s="62"/>
      <c r="AE12" s="62"/>
      <c r="AF12" s="102">
        <v>44114</v>
      </c>
      <c r="AG12" s="103"/>
      <c r="AH12" s="103"/>
      <c r="AI12" s="103"/>
    </row>
    <row r="13" spans="1:35" ht="10.5" customHeight="1" x14ac:dyDescent="0.25">
      <c r="A13" s="55" t="s">
        <v>9</v>
      </c>
      <c r="B13" s="55"/>
      <c r="C13" s="55"/>
      <c r="D13" s="98" t="s">
        <v>58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13"/>
      <c r="S13" s="55" t="s">
        <v>10</v>
      </c>
      <c r="T13" s="55"/>
      <c r="U13" s="55"/>
      <c r="V13" s="98" t="s">
        <v>57</v>
      </c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</row>
    <row r="14" spans="1:35" ht="10.5" customHeight="1" x14ac:dyDescent="0.25">
      <c r="A14" s="55" t="s">
        <v>11</v>
      </c>
      <c r="B14" s="55"/>
      <c r="C14" s="55"/>
      <c r="D14" s="56" t="s">
        <v>59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13"/>
      <c r="S14" s="104" t="s">
        <v>12</v>
      </c>
      <c r="T14" s="104"/>
      <c r="U14" s="104"/>
      <c r="V14" s="104"/>
      <c r="W14" s="54"/>
      <c r="X14" s="54"/>
      <c r="Y14" s="54"/>
      <c r="Z14" s="54"/>
      <c r="AA14" s="54"/>
      <c r="AB14" s="57" t="s">
        <v>51</v>
      </c>
      <c r="AC14" s="57"/>
      <c r="AD14" s="57"/>
      <c r="AE14" s="57"/>
      <c r="AF14" s="57"/>
      <c r="AG14" s="57"/>
      <c r="AH14" s="54"/>
      <c r="AI14" s="54"/>
    </row>
    <row r="15" spans="1:35" ht="10.5" customHeight="1" x14ac:dyDescent="0.25">
      <c r="A15" s="50" t="s">
        <v>52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2" t="s">
        <v>55</v>
      </c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3"/>
    </row>
    <row r="16" spans="1:35" ht="10.5" customHeight="1" x14ac:dyDescent="0.25">
      <c r="A16" s="50" t="s">
        <v>53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2" t="s">
        <v>54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3"/>
    </row>
    <row r="17" spans="1:55" ht="4.5" customHeight="1" x14ac:dyDescent="0.25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88"/>
    </row>
    <row r="18" spans="1:55" ht="10.5" customHeight="1" x14ac:dyDescent="0.25">
      <c r="A18" s="5" t="s">
        <v>13</v>
      </c>
      <c r="B18" s="6"/>
      <c r="C18" s="6"/>
      <c r="D18" s="6"/>
      <c r="E18" s="6"/>
      <c r="F18" s="6"/>
      <c r="G18" s="6"/>
      <c r="H18" s="7"/>
      <c r="I18" s="1"/>
      <c r="J18" s="1"/>
      <c r="K18" s="85">
        <v>3</v>
      </c>
      <c r="L18" s="86"/>
      <c r="M18" s="86"/>
      <c r="N18" s="86"/>
      <c r="O18" s="86"/>
      <c r="P18" s="86"/>
      <c r="Q18" s="87"/>
      <c r="R18" s="2"/>
      <c r="S18" s="51" t="s">
        <v>14</v>
      </c>
      <c r="T18" s="51"/>
      <c r="U18" s="51"/>
      <c r="V18" s="51"/>
      <c r="W18" s="51"/>
      <c r="X18" s="51"/>
      <c r="Y18" s="51"/>
      <c r="Z18" s="88"/>
      <c r="AA18" s="85" t="s">
        <v>37</v>
      </c>
      <c r="AB18" s="86"/>
      <c r="AC18" s="86"/>
      <c r="AD18" s="86"/>
      <c r="AE18" s="86"/>
      <c r="AF18" s="86"/>
      <c r="AG18" s="86"/>
      <c r="AH18" s="86"/>
      <c r="AI18" s="87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</row>
    <row r="19" spans="1:55" ht="10.5" customHeight="1" x14ac:dyDescent="0.25">
      <c r="A19" s="5" t="s">
        <v>16</v>
      </c>
      <c r="B19" s="6"/>
      <c r="C19" s="6"/>
      <c r="D19" s="6"/>
      <c r="E19" s="6"/>
      <c r="F19" s="6"/>
      <c r="G19" s="6"/>
      <c r="H19" s="7"/>
      <c r="I19" s="1"/>
      <c r="J19" s="1"/>
      <c r="K19" s="85">
        <v>2</v>
      </c>
      <c r="L19" s="86"/>
      <c r="M19" s="86"/>
      <c r="N19" s="86"/>
      <c r="O19" s="86"/>
      <c r="P19" s="86"/>
      <c r="Q19" s="87"/>
      <c r="R19" s="2"/>
      <c r="S19" s="51" t="s">
        <v>17</v>
      </c>
      <c r="T19" s="51"/>
      <c r="U19" s="51"/>
      <c r="V19" s="51"/>
      <c r="W19" s="51"/>
      <c r="X19" s="51"/>
      <c r="Y19" s="51"/>
      <c r="Z19" s="88"/>
      <c r="AA19" s="85" t="s">
        <v>41</v>
      </c>
      <c r="AB19" s="86"/>
      <c r="AC19" s="86"/>
      <c r="AD19" s="86"/>
      <c r="AE19" s="86"/>
      <c r="AF19" s="86"/>
      <c r="AG19" s="86"/>
      <c r="AH19" s="86"/>
      <c r="AI19" s="87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</row>
    <row r="20" spans="1:55" ht="10.5" customHeight="1" x14ac:dyDescent="0.25">
      <c r="A20" s="109" t="s">
        <v>18</v>
      </c>
      <c r="B20" s="110"/>
      <c r="C20" s="110"/>
      <c r="D20" s="110"/>
      <c r="E20" s="110"/>
      <c r="F20" s="110"/>
      <c r="G20" s="110"/>
      <c r="H20" s="110"/>
      <c r="I20" s="110"/>
      <c r="J20" s="111"/>
      <c r="K20" s="50">
        <f>IF(ISBLANK(K18),"",SUM(K18:Q19))</f>
        <v>5</v>
      </c>
      <c r="L20" s="51"/>
      <c r="M20" s="51"/>
      <c r="N20" s="51"/>
      <c r="O20" s="51"/>
      <c r="P20" s="51"/>
      <c r="Q20" s="88"/>
      <c r="R20" s="2"/>
      <c r="S20" s="51" t="s">
        <v>19</v>
      </c>
      <c r="T20" s="51"/>
      <c r="U20" s="51"/>
      <c r="V20" s="51"/>
      <c r="W20" s="51"/>
      <c r="X20" s="51"/>
      <c r="Y20" s="51"/>
      <c r="Z20" s="88"/>
      <c r="AA20" s="85">
        <v>1</v>
      </c>
      <c r="AB20" s="86"/>
      <c r="AC20" s="86"/>
      <c r="AD20" s="86"/>
      <c r="AE20" s="86"/>
      <c r="AF20" s="86"/>
      <c r="AG20" s="86"/>
      <c r="AH20" s="86"/>
      <c r="AI20" s="87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</row>
    <row r="21" spans="1:55" ht="10.5" customHeight="1" thickBot="1" x14ac:dyDescent="0.3">
      <c r="A21" s="89" t="s">
        <v>49</v>
      </c>
      <c r="B21" s="89"/>
      <c r="C21" s="89"/>
      <c r="D21" s="89"/>
      <c r="E21" s="89"/>
      <c r="F21" s="89"/>
      <c r="G21" s="89"/>
      <c r="H21" s="90"/>
      <c r="I21" s="91">
        <v>265</v>
      </c>
      <c r="J21" s="92"/>
      <c r="K21" s="92"/>
      <c r="L21" s="92"/>
      <c r="M21" s="92"/>
      <c r="N21" s="92"/>
      <c r="O21" s="92"/>
      <c r="P21" s="92"/>
      <c r="Q21" s="93"/>
      <c r="R21" s="2"/>
      <c r="S21" s="51" t="s">
        <v>20</v>
      </c>
      <c r="T21" s="51"/>
      <c r="U21" s="51"/>
      <c r="V21" s="51"/>
      <c r="W21" s="51"/>
      <c r="X21" s="51"/>
      <c r="Y21" s="51"/>
      <c r="Z21" s="88"/>
      <c r="AA21" s="85">
        <v>270</v>
      </c>
      <c r="AB21" s="86"/>
      <c r="AC21" s="86"/>
      <c r="AD21" s="86"/>
      <c r="AE21" s="86"/>
      <c r="AF21" s="86"/>
      <c r="AG21" s="86"/>
      <c r="AH21" s="86"/>
      <c r="AI21" s="87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</row>
    <row r="22" spans="1:55" ht="10.5" customHeight="1" thickBot="1" x14ac:dyDescent="0.3">
      <c r="A22" s="106" t="s">
        <v>50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8"/>
      <c r="R22" s="39"/>
      <c r="S22" s="77" t="s">
        <v>42</v>
      </c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</row>
    <row r="23" spans="1:55" ht="10.5" customHeight="1" thickBot="1" x14ac:dyDescent="0.3">
      <c r="A23" s="40"/>
      <c r="B23" s="25"/>
      <c r="C23" s="25"/>
      <c r="D23" s="28">
        <v>1</v>
      </c>
      <c r="E23" s="26">
        <v>5</v>
      </c>
      <c r="F23" s="27"/>
      <c r="G23" s="27"/>
      <c r="H23" s="27"/>
      <c r="I23" s="27"/>
      <c r="J23" s="27"/>
      <c r="K23" s="27"/>
      <c r="L23" s="27"/>
      <c r="M23" s="27">
        <v>5</v>
      </c>
      <c r="N23" s="27"/>
      <c r="O23" s="27"/>
      <c r="P23" s="27"/>
      <c r="Q23" s="41">
        <f t="shared" ref="Q23:Q37" si="0">D23*M23</f>
        <v>5</v>
      </c>
      <c r="R23" s="32">
        <f>M23*(D23-$U$31)^2</f>
        <v>137.04931901938795</v>
      </c>
      <c r="S23" s="72" t="s">
        <v>21</v>
      </c>
      <c r="T23" s="72"/>
      <c r="U23" s="72"/>
      <c r="V23" s="73"/>
      <c r="W23" s="74">
        <v>200.5</v>
      </c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6"/>
      <c r="AO23" s="29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29"/>
    </row>
    <row r="24" spans="1:55" ht="10.5" customHeight="1" x14ac:dyDescent="0.25">
      <c r="A24" s="40"/>
      <c r="B24" s="25"/>
      <c r="C24" s="25"/>
      <c r="D24" s="28">
        <v>2</v>
      </c>
      <c r="E24" s="26">
        <v>4</v>
      </c>
      <c r="F24" s="27"/>
      <c r="G24" s="27"/>
      <c r="H24" s="27"/>
      <c r="I24" s="27"/>
      <c r="J24" s="27"/>
      <c r="K24" s="27"/>
      <c r="L24" s="27"/>
      <c r="M24" s="27">
        <v>4</v>
      </c>
      <c r="N24" s="27"/>
      <c r="O24" s="27"/>
      <c r="P24" s="27"/>
      <c r="Q24" s="41">
        <f t="shared" si="0"/>
        <v>8</v>
      </c>
      <c r="R24" s="32">
        <f t="shared" ref="R24:R37" si="1">M24*(D24-$U$31)^2</f>
        <v>71.755910911712874</v>
      </c>
      <c r="S24" s="81" t="s">
        <v>44</v>
      </c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O24" s="29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29"/>
    </row>
    <row r="25" spans="1:55" ht="10.5" customHeight="1" thickBot="1" x14ac:dyDescent="0.3">
      <c r="A25" s="40"/>
      <c r="B25" s="25"/>
      <c r="C25" s="25"/>
      <c r="D25" s="28">
        <v>3</v>
      </c>
      <c r="E25" s="26">
        <v>6</v>
      </c>
      <c r="F25" s="27"/>
      <c r="G25" s="27"/>
      <c r="H25" s="27"/>
      <c r="I25" s="27"/>
      <c r="J25" s="27"/>
      <c r="K25" s="27"/>
      <c r="L25" s="27"/>
      <c r="M25" s="27">
        <v>6</v>
      </c>
      <c r="N25" s="27"/>
      <c r="O25" s="27"/>
      <c r="P25" s="27"/>
      <c r="Q25" s="41">
        <f t="shared" si="0"/>
        <v>18</v>
      </c>
      <c r="R25" s="32">
        <f t="shared" si="1"/>
        <v>62.808549911873115</v>
      </c>
      <c r="S25" s="83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O25" s="29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29"/>
    </row>
    <row r="26" spans="1:55" ht="10.5" customHeight="1" thickBot="1" x14ac:dyDescent="0.3">
      <c r="A26" s="40"/>
      <c r="B26" s="25"/>
      <c r="C26" s="25"/>
      <c r="D26" s="28">
        <v>4</v>
      </c>
      <c r="E26" s="26">
        <v>11</v>
      </c>
      <c r="F26" s="27"/>
      <c r="G26" s="27"/>
      <c r="H26" s="27"/>
      <c r="I26" s="27"/>
      <c r="J26" s="27"/>
      <c r="K26" s="27"/>
      <c r="L26" s="27"/>
      <c r="M26" s="27">
        <v>11</v>
      </c>
      <c r="N26" s="27"/>
      <c r="O26" s="27"/>
      <c r="P26" s="27"/>
      <c r="Q26" s="41">
        <f t="shared" si="0"/>
        <v>44</v>
      </c>
      <c r="R26" s="32">
        <f t="shared" si="1"/>
        <v>54.969261336324323</v>
      </c>
      <c r="S26" s="80" t="s">
        <v>43</v>
      </c>
      <c r="T26" s="72"/>
      <c r="U26" s="72"/>
      <c r="V26" s="73"/>
      <c r="W26" s="74">
        <v>320</v>
      </c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6"/>
      <c r="AO26" s="29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29"/>
    </row>
    <row r="27" spans="1:55" ht="10.5" customHeight="1" thickBot="1" x14ac:dyDescent="0.3">
      <c r="A27" s="40"/>
      <c r="B27" s="25"/>
      <c r="C27" s="25"/>
      <c r="D27" s="28">
        <v>5</v>
      </c>
      <c r="E27" s="26">
        <v>16.5</v>
      </c>
      <c r="F27" s="27"/>
      <c r="G27" s="27"/>
      <c r="H27" s="27"/>
      <c r="I27" s="27"/>
      <c r="J27" s="27"/>
      <c r="K27" s="27"/>
      <c r="L27" s="27"/>
      <c r="M27" s="27">
        <v>16.5</v>
      </c>
      <c r="N27" s="27"/>
      <c r="O27" s="27"/>
      <c r="P27" s="27"/>
      <c r="Q27" s="41">
        <f t="shared" si="0"/>
        <v>82.5</v>
      </c>
      <c r="R27" s="32">
        <f t="shared" si="1"/>
        <v>25.184271751321916</v>
      </c>
      <c r="S27" s="80" t="s">
        <v>45</v>
      </c>
      <c r="T27" s="72"/>
      <c r="U27" s="72"/>
      <c r="V27" s="73"/>
      <c r="W27" s="74">
        <v>120</v>
      </c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6"/>
      <c r="AO27" s="29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29"/>
    </row>
    <row r="28" spans="1:55" ht="10.5" customHeight="1" x14ac:dyDescent="0.25">
      <c r="A28" s="40"/>
      <c r="B28" s="25"/>
      <c r="C28" s="25"/>
      <c r="D28" s="28">
        <v>6</v>
      </c>
      <c r="E28" s="26">
        <v>13.5</v>
      </c>
      <c r="F28" s="27"/>
      <c r="G28" s="27"/>
      <c r="H28" s="27"/>
      <c r="I28" s="27"/>
      <c r="J28" s="27"/>
      <c r="K28" s="27"/>
      <c r="L28" s="27"/>
      <c r="M28" s="27">
        <v>13.5</v>
      </c>
      <c r="N28" s="27"/>
      <c r="O28" s="27"/>
      <c r="P28" s="27"/>
      <c r="Q28" s="41">
        <f t="shared" si="0"/>
        <v>81</v>
      </c>
      <c r="R28" s="32">
        <f t="shared" si="1"/>
        <v>0.74835122576510404</v>
      </c>
      <c r="S28" s="21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24"/>
      <c r="AO28" s="29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29"/>
    </row>
    <row r="29" spans="1:55" ht="10.5" customHeight="1" x14ac:dyDescent="0.25">
      <c r="A29" s="40"/>
      <c r="B29" s="25"/>
      <c r="C29" s="25"/>
      <c r="D29" s="28">
        <v>7</v>
      </c>
      <c r="E29" s="26">
        <v>12</v>
      </c>
      <c r="F29" s="27"/>
      <c r="G29" s="27"/>
      <c r="H29" s="27"/>
      <c r="I29" s="27"/>
      <c r="J29" s="27"/>
      <c r="K29" s="27"/>
      <c r="L29" s="27"/>
      <c r="M29" s="27">
        <v>12</v>
      </c>
      <c r="N29" s="27"/>
      <c r="O29" s="27"/>
      <c r="P29" s="27"/>
      <c r="Q29" s="41">
        <f t="shared" si="0"/>
        <v>84</v>
      </c>
      <c r="R29" s="32">
        <f t="shared" si="1"/>
        <v>7.0145681781765674</v>
      </c>
      <c r="S29" s="33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5"/>
      <c r="AO29" s="29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29"/>
    </row>
    <row r="30" spans="1:55" ht="10.5" customHeight="1" x14ac:dyDescent="0.25">
      <c r="A30" s="40"/>
      <c r="B30" s="25"/>
      <c r="C30" s="25"/>
      <c r="D30" s="28">
        <v>8</v>
      </c>
      <c r="E30" s="26">
        <v>10</v>
      </c>
      <c r="F30" s="27"/>
      <c r="G30" s="27"/>
      <c r="H30" s="27"/>
      <c r="I30" s="27"/>
      <c r="J30" s="27"/>
      <c r="K30" s="27"/>
      <c r="L30" s="27"/>
      <c r="M30" s="27">
        <v>10</v>
      </c>
      <c r="N30" s="27"/>
      <c r="O30" s="27"/>
      <c r="P30" s="27"/>
      <c r="Q30" s="41">
        <f t="shared" si="0"/>
        <v>80</v>
      </c>
      <c r="R30" s="32">
        <f t="shared" si="1"/>
        <v>31.13661272232013</v>
      </c>
      <c r="S30" s="105" t="s">
        <v>46</v>
      </c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O30" s="29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29"/>
    </row>
    <row r="31" spans="1:55" ht="10.5" customHeight="1" x14ac:dyDescent="0.25">
      <c r="A31" s="40"/>
      <c r="B31" s="25"/>
      <c r="C31" s="25"/>
      <c r="D31" s="28">
        <v>9</v>
      </c>
      <c r="E31" s="26">
        <v>8</v>
      </c>
      <c r="F31" s="27"/>
      <c r="G31" s="27"/>
      <c r="H31" s="27"/>
      <c r="I31" s="27"/>
      <c r="J31" s="27"/>
      <c r="K31" s="27"/>
      <c r="L31" s="27"/>
      <c r="M31" s="27">
        <v>8</v>
      </c>
      <c r="N31" s="27"/>
      <c r="O31" s="27"/>
      <c r="P31" s="27"/>
      <c r="Q31" s="41">
        <f t="shared" si="0"/>
        <v>72</v>
      </c>
      <c r="R31" s="32">
        <f t="shared" si="1"/>
        <v>61.142201570261157</v>
      </c>
      <c r="S31" s="31" t="s">
        <v>47</v>
      </c>
      <c r="T31" s="31"/>
      <c r="U31" s="101">
        <f>SUM(Q23:Q37)/SUM(M23:M37)</f>
        <v>6.2354430379746839</v>
      </c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O31" s="29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29"/>
    </row>
    <row r="32" spans="1:55" ht="10.5" customHeight="1" x14ac:dyDescent="0.25">
      <c r="A32" s="40"/>
      <c r="B32" s="25"/>
      <c r="C32" s="25"/>
      <c r="D32" s="28">
        <v>10</v>
      </c>
      <c r="E32" s="26">
        <v>5.5</v>
      </c>
      <c r="F32" s="27"/>
      <c r="G32" s="27"/>
      <c r="H32" s="27"/>
      <c r="I32" s="27"/>
      <c r="J32" s="27"/>
      <c r="K32" s="27"/>
      <c r="L32" s="27"/>
      <c r="M32" s="27">
        <v>5.5</v>
      </c>
      <c r="N32" s="27"/>
      <c r="O32" s="27"/>
      <c r="P32" s="27"/>
      <c r="Q32" s="41">
        <f t="shared" si="0"/>
        <v>55</v>
      </c>
      <c r="R32" s="32">
        <f t="shared" si="1"/>
        <v>77.945390161833032</v>
      </c>
      <c r="S32" s="31" t="s">
        <v>48</v>
      </c>
      <c r="T32" s="31"/>
      <c r="U32" s="101">
        <f>SQRT(SUM(R23:R37)/SUM(M23:M37))</f>
        <v>2.7938013654410256</v>
      </c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O32" s="29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29"/>
    </row>
    <row r="33" spans="1:55" ht="10.5" customHeight="1" x14ac:dyDescent="0.25">
      <c r="A33" s="40"/>
      <c r="B33" s="25"/>
      <c r="C33" s="25"/>
      <c r="D33" s="28">
        <v>11</v>
      </c>
      <c r="E33" s="26">
        <v>3.5</v>
      </c>
      <c r="F33" s="27"/>
      <c r="G33" s="27"/>
      <c r="H33" s="27"/>
      <c r="I33" s="27"/>
      <c r="J33" s="27"/>
      <c r="K33" s="27"/>
      <c r="L33" s="27"/>
      <c r="M33" s="27">
        <v>3.5</v>
      </c>
      <c r="N33" s="27"/>
      <c r="O33" s="27"/>
      <c r="P33" s="27"/>
      <c r="Q33" s="41">
        <f t="shared" si="0"/>
        <v>38.5</v>
      </c>
      <c r="R33" s="32">
        <f t="shared" si="1"/>
        <v>79.453510655343678</v>
      </c>
      <c r="S33" s="70" t="s">
        <v>22</v>
      </c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O33" s="29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29"/>
    </row>
    <row r="34" spans="1:55" ht="10.5" customHeight="1" x14ac:dyDescent="0.25">
      <c r="A34" s="40"/>
      <c r="B34" s="25"/>
      <c r="C34" s="25"/>
      <c r="D34" s="28">
        <v>12</v>
      </c>
      <c r="E34" s="26">
        <v>2</v>
      </c>
      <c r="F34" s="27"/>
      <c r="G34" s="27"/>
      <c r="H34" s="27"/>
      <c r="I34" s="27"/>
      <c r="J34" s="27"/>
      <c r="K34" s="27"/>
      <c r="L34" s="27"/>
      <c r="M34" s="27">
        <v>2</v>
      </c>
      <c r="N34" s="27"/>
      <c r="O34" s="27"/>
      <c r="P34" s="27"/>
      <c r="Q34" s="41">
        <f t="shared" si="0"/>
        <v>24</v>
      </c>
      <c r="R34" s="32">
        <f t="shared" si="1"/>
        <v>66.460233936869088</v>
      </c>
      <c r="S34" s="71" t="s">
        <v>23</v>
      </c>
      <c r="T34" s="71"/>
      <c r="U34" s="71">
        <f>IF(AA18="OGFC",5,IF(ISBLANK(K18),"",K20+3))</f>
        <v>8</v>
      </c>
      <c r="V34" s="71"/>
      <c r="W34" s="70">
        <f>IF(K20="","",SUMIFS(M23:M37,D23:D37,"&lt;="&amp;U34,D23:D37,"&gt;="&amp;U35))</f>
        <v>63</v>
      </c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O34" s="29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29"/>
    </row>
    <row r="35" spans="1:55" ht="10.5" customHeight="1" x14ac:dyDescent="0.25">
      <c r="A35" s="40"/>
      <c r="B35" s="25"/>
      <c r="C35" s="25"/>
      <c r="D35" s="28">
        <v>13</v>
      </c>
      <c r="E35" s="26">
        <v>1</v>
      </c>
      <c r="F35" s="27"/>
      <c r="G35" s="27"/>
      <c r="H35" s="27"/>
      <c r="I35" s="27"/>
      <c r="J35" s="27"/>
      <c r="K35" s="27"/>
      <c r="L35" s="27"/>
      <c r="M35" s="27">
        <v>1</v>
      </c>
      <c r="N35" s="27"/>
      <c r="O35" s="27"/>
      <c r="P35" s="27"/>
      <c r="Q35" s="41">
        <f t="shared" si="0"/>
        <v>13</v>
      </c>
      <c r="R35" s="32">
        <f t="shared" si="1"/>
        <v>45.759230892485171</v>
      </c>
      <c r="S35" s="71" t="s">
        <v>24</v>
      </c>
      <c r="T35" s="71"/>
      <c r="U35" s="71">
        <f>IF(AA18="OGFC",2,IF(ISBLANK(K18),"",K20-1))</f>
        <v>4</v>
      </c>
      <c r="V35" s="71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O35" s="29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29"/>
    </row>
    <row r="36" spans="1:55" ht="10.5" customHeight="1" x14ac:dyDescent="0.25">
      <c r="A36" s="40"/>
      <c r="B36" s="25"/>
      <c r="C36" s="25"/>
      <c r="D36" s="28">
        <v>14</v>
      </c>
      <c r="E36" s="26">
        <v>0.5</v>
      </c>
      <c r="F36" s="27"/>
      <c r="G36" s="27"/>
      <c r="H36" s="27"/>
      <c r="I36" s="27"/>
      <c r="J36" s="27"/>
      <c r="K36" s="27"/>
      <c r="L36" s="27"/>
      <c r="M36" s="27">
        <v>0.5</v>
      </c>
      <c r="N36" s="27"/>
      <c r="O36" s="27"/>
      <c r="P36" s="27"/>
      <c r="Q36" s="41">
        <f t="shared" si="0"/>
        <v>7</v>
      </c>
      <c r="R36" s="32">
        <f t="shared" si="1"/>
        <v>30.144172408267902</v>
      </c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O36" s="29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29"/>
    </row>
    <row r="37" spans="1:55" ht="10.5" customHeight="1" thickBot="1" x14ac:dyDescent="0.3">
      <c r="A37" s="42"/>
      <c r="B37" s="43"/>
      <c r="C37" s="43"/>
      <c r="D37" s="44">
        <v>15</v>
      </c>
      <c r="E37" s="45">
        <v>0.25</v>
      </c>
      <c r="F37" s="46"/>
      <c r="G37" s="46"/>
      <c r="H37" s="46"/>
      <c r="I37" s="46"/>
      <c r="J37" s="46"/>
      <c r="K37" s="46"/>
      <c r="L37" s="46"/>
      <c r="M37" s="46">
        <v>0.25</v>
      </c>
      <c r="N37" s="46"/>
      <c r="O37" s="46"/>
      <c r="P37" s="46"/>
      <c r="Q37" s="47">
        <f t="shared" si="0"/>
        <v>3.75</v>
      </c>
      <c r="R37" s="32">
        <f t="shared" si="1"/>
        <v>19.204364685146615</v>
      </c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O37" s="29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29"/>
    </row>
    <row r="38" spans="1:55" ht="10.5" customHeight="1" x14ac:dyDescent="0.25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</row>
    <row r="39" spans="1:55" ht="3" customHeight="1" x14ac:dyDescent="0.2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</row>
    <row r="40" spans="1:55" ht="10.5" customHeight="1" x14ac:dyDescent="0.25">
      <c r="A40" s="23"/>
      <c r="B40" s="23"/>
      <c r="C40" s="23"/>
      <c r="D40" s="23"/>
      <c r="E40" s="23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9"/>
      <c r="S40" s="23"/>
      <c r="T40" s="23"/>
      <c r="U40" s="23"/>
      <c r="V40" s="23"/>
      <c r="W40" s="23"/>
      <c r="X40" s="23"/>
      <c r="Y40" s="23"/>
      <c r="Z40" s="23"/>
      <c r="AA40" s="8"/>
      <c r="AB40" s="8"/>
      <c r="AC40" s="8"/>
      <c r="AD40" s="8"/>
      <c r="AE40" s="8"/>
      <c r="AF40" s="8"/>
      <c r="AG40" s="8"/>
      <c r="AH40" s="8"/>
      <c r="AI40" s="8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</row>
    <row r="41" spans="1:55" ht="10.5" customHeight="1" x14ac:dyDescent="0.2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</row>
    <row r="42" spans="1:55" ht="10.5" customHeight="1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</row>
    <row r="43" spans="1:55" ht="10.5" customHeight="1" x14ac:dyDescent="0.2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</row>
    <row r="44" spans="1:55" ht="10.5" customHeight="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</row>
    <row r="45" spans="1:55" ht="10.5" customHeight="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58" t="s">
        <v>25</v>
      </c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</row>
    <row r="46" spans="1:55" ht="10.5" customHeight="1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</row>
    <row r="47" spans="1:55" ht="10.5" customHeight="1" x14ac:dyDescent="0.2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</row>
    <row r="48" spans="1:55" ht="10.5" customHeight="1" x14ac:dyDescent="0.2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</row>
    <row r="49" spans="1:35" ht="3" customHeight="1" x14ac:dyDescent="0.2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</row>
    <row r="50" spans="1:35" ht="10.5" customHeight="1" x14ac:dyDescent="0.2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</row>
    <row r="51" spans="1:35" ht="10.5" customHeight="1" x14ac:dyDescent="0.2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</row>
    <row r="52" spans="1:35" ht="10.5" customHeight="1" x14ac:dyDescent="0.2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</row>
    <row r="53" spans="1:35" ht="10.5" customHeight="1" x14ac:dyDescent="0.2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</row>
    <row r="54" spans="1:35" ht="10.5" customHeight="1" x14ac:dyDescent="0.2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</row>
    <row r="55" spans="1:35" ht="10.5" customHeight="1" x14ac:dyDescent="0.2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</row>
    <row r="56" spans="1:35" ht="10.5" customHeight="1" x14ac:dyDescent="0.2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</row>
    <row r="57" spans="1:35" ht="10.5" customHeight="1" x14ac:dyDescent="0.25">
      <c r="A57" s="55"/>
      <c r="B57" s="55"/>
      <c r="C57" s="55"/>
      <c r="D57" s="55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3"/>
      <c r="T57" s="63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</row>
    <row r="58" spans="1:35" ht="10.5" customHeight="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</row>
    <row r="59" spans="1:35" ht="5.25" customHeight="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</row>
    <row r="60" spans="1:35" ht="5.25" customHeight="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</row>
    <row r="61" spans="1:35" ht="5.25" customHeight="1" x14ac:dyDescent="0.25">
      <c r="A61" s="10"/>
      <c r="B61" s="10"/>
      <c r="C61" s="10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0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1:35" ht="5.25" customHeight="1" x14ac:dyDescent="0.25">
      <c r="A62" s="37"/>
      <c r="B62" s="37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</row>
    <row r="63" spans="1:35" ht="5.25" customHeight="1" x14ac:dyDescent="0.25">
      <c r="A63" s="14"/>
      <c r="B63" s="14"/>
      <c r="C63" s="14"/>
      <c r="D63" s="14"/>
      <c r="E63" s="14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1:35" ht="5.25" customHeight="1" x14ac:dyDescent="0.25">
      <c r="A64" s="37"/>
      <c r="B64" s="37"/>
      <c r="C64" s="37"/>
      <c r="D64" s="37"/>
      <c r="E64" s="37"/>
      <c r="F64" s="15"/>
      <c r="G64" s="15"/>
      <c r="H64" s="15"/>
      <c r="I64" s="15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</row>
    <row r="65" spans="1:35" x14ac:dyDescent="0.25">
      <c r="A65" s="14"/>
      <c r="B65" s="14"/>
      <c r="C65" s="14"/>
      <c r="D65" s="14"/>
      <c r="E65" s="14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</row>
    <row r="66" spans="1:35" x14ac:dyDescent="0.25">
      <c r="A66" s="55"/>
      <c r="B66" s="55"/>
      <c r="C66" s="55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36"/>
      <c r="S66" s="65"/>
      <c r="T66" s="65"/>
      <c r="U66" s="65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</row>
    <row r="67" spans="1:3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</sheetData>
  <mergeCells count="89">
    <mergeCell ref="U32:AI32"/>
    <mergeCell ref="AF12:AI12"/>
    <mergeCell ref="S14:V14"/>
    <mergeCell ref="S30:AI30"/>
    <mergeCell ref="U31:AI31"/>
    <mergeCell ref="A17:AI17"/>
    <mergeCell ref="K18:Q18"/>
    <mergeCell ref="S18:Z18"/>
    <mergeCell ref="AA18:AI18"/>
    <mergeCell ref="K19:Q19"/>
    <mergeCell ref="S19:Z19"/>
    <mergeCell ref="AA19:AI19"/>
    <mergeCell ref="A22:Q22"/>
    <mergeCell ref="A20:J20"/>
    <mergeCell ref="K20:Q20"/>
    <mergeCell ref="S20:Z20"/>
    <mergeCell ref="A6:AI6"/>
    <mergeCell ref="A13:C13"/>
    <mergeCell ref="D13:Q13"/>
    <mergeCell ref="S13:U13"/>
    <mergeCell ref="V13:AI13"/>
    <mergeCell ref="A8:AI8"/>
    <mergeCell ref="A9:AI9"/>
    <mergeCell ref="A10:AI10"/>
    <mergeCell ref="A12:F12"/>
    <mergeCell ref="G12:Q12"/>
    <mergeCell ref="S12:T12"/>
    <mergeCell ref="U12:AB12"/>
    <mergeCell ref="AC12:AE12"/>
    <mergeCell ref="A1:AI1"/>
    <mergeCell ref="A2:AI2"/>
    <mergeCell ref="A3:AI3"/>
    <mergeCell ref="A4:AI4"/>
    <mergeCell ref="A5:AI5"/>
    <mergeCell ref="AA20:AI20"/>
    <mergeCell ref="S21:Z21"/>
    <mergeCell ref="AA21:AI21"/>
    <mergeCell ref="A21:H21"/>
    <mergeCell ref="I21:Q21"/>
    <mergeCell ref="S23:V23"/>
    <mergeCell ref="W23:AI23"/>
    <mergeCell ref="W27:AI27"/>
    <mergeCell ref="S22:AI22"/>
    <mergeCell ref="S26:V26"/>
    <mergeCell ref="W26:AI26"/>
    <mergeCell ref="S24:AI25"/>
    <mergeCell ref="S27:V27"/>
    <mergeCell ref="S33:AI33"/>
    <mergeCell ref="S34:T34"/>
    <mergeCell ref="U34:V34"/>
    <mergeCell ref="W34:AI35"/>
    <mergeCell ref="S35:T35"/>
    <mergeCell ref="U35:V35"/>
    <mergeCell ref="A52:AI52"/>
    <mergeCell ref="A41:AI41"/>
    <mergeCell ref="A42:AI42"/>
    <mergeCell ref="A43:AI43"/>
    <mergeCell ref="A38:AI38"/>
    <mergeCell ref="A39:AI39"/>
    <mergeCell ref="U65:AI65"/>
    <mergeCell ref="A66:C66"/>
    <mergeCell ref="D66:Q66"/>
    <mergeCell ref="S66:U66"/>
    <mergeCell ref="V66:AI66"/>
    <mergeCell ref="U45:AI46"/>
    <mergeCell ref="J64:T64"/>
    <mergeCell ref="U64:AI64"/>
    <mergeCell ref="A53:AI53"/>
    <mergeCell ref="A54:AI54"/>
    <mergeCell ref="A55:AI55"/>
    <mergeCell ref="A56:AI56"/>
    <mergeCell ref="A57:D57"/>
    <mergeCell ref="E57:R57"/>
    <mergeCell ref="S57:T57"/>
    <mergeCell ref="U57:AI57"/>
    <mergeCell ref="A47:AI47"/>
    <mergeCell ref="A48:AI48"/>
    <mergeCell ref="A49:AI49"/>
    <mergeCell ref="A50:AI50"/>
    <mergeCell ref="A51:AI51"/>
    <mergeCell ref="A15:M15"/>
    <mergeCell ref="A16:M16"/>
    <mergeCell ref="N15:AI15"/>
    <mergeCell ref="N16:AI16"/>
    <mergeCell ref="W14:AA14"/>
    <mergeCell ref="A14:C14"/>
    <mergeCell ref="D14:Q14"/>
    <mergeCell ref="AB14:AG14"/>
    <mergeCell ref="AH14:AI14"/>
  </mergeCell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Mix!$A$2:$A$17</xm:f>
          </x14:formula1>
          <xm:sqref>AA18:AI18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2FA5A-5CA0-484B-AF40-E57515B84E12}">
  <dimension ref="A1:J113"/>
  <sheetViews>
    <sheetView workbookViewId="0">
      <selection activeCell="T19" sqref="T19"/>
    </sheetView>
  </sheetViews>
  <sheetFormatPr defaultRowHeight="15" x14ac:dyDescent="0.25"/>
  <sheetData>
    <row r="1" spans="1:1" x14ac:dyDescent="0.25">
      <c r="A1" s="48" t="s">
        <v>60</v>
      </c>
    </row>
    <row r="2" spans="1:1" x14ac:dyDescent="0.25">
      <c r="A2" s="48"/>
    </row>
    <row r="3" spans="1:1" x14ac:dyDescent="0.25">
      <c r="A3" s="48" t="s">
        <v>61</v>
      </c>
    </row>
    <row r="31" spans="1:1" x14ac:dyDescent="0.25">
      <c r="A31" t="s">
        <v>62</v>
      </c>
    </row>
    <row r="58" spans="1:1" x14ac:dyDescent="0.25">
      <c r="A58" s="48" t="s">
        <v>63</v>
      </c>
    </row>
    <row r="87" spans="1:5" x14ac:dyDescent="0.25">
      <c r="A87" s="48" t="s">
        <v>64</v>
      </c>
      <c r="E87" s="48" t="s">
        <v>65</v>
      </c>
    </row>
    <row r="90" spans="1:5" ht="28.5" x14ac:dyDescent="0.45">
      <c r="A90" s="49"/>
    </row>
    <row r="113" spans="10:10" x14ac:dyDescent="0.25">
      <c r="J113" s="48" t="s">
        <v>66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7"/>
  <sheetViews>
    <sheetView workbookViewId="0">
      <selection activeCell="A21" sqref="A21"/>
    </sheetView>
  </sheetViews>
  <sheetFormatPr defaultRowHeight="15" x14ac:dyDescent="0.25"/>
  <sheetData>
    <row r="2" spans="1:1" x14ac:dyDescent="0.25">
      <c r="A2" t="s">
        <v>26</v>
      </c>
    </row>
    <row r="3" spans="1:1" x14ac:dyDescent="0.25">
      <c r="A3" t="s">
        <v>27</v>
      </c>
    </row>
    <row r="4" spans="1:1" x14ac:dyDescent="0.25">
      <c r="A4" t="s">
        <v>28</v>
      </c>
    </row>
    <row r="5" spans="1:1" x14ac:dyDescent="0.25">
      <c r="A5" t="s">
        <v>29</v>
      </c>
    </row>
    <row r="6" spans="1:1" x14ac:dyDescent="0.25">
      <c r="A6" t="s">
        <v>30</v>
      </c>
    </row>
    <row r="7" spans="1:1" x14ac:dyDescent="0.25">
      <c r="A7" t="s">
        <v>31</v>
      </c>
    </row>
    <row r="8" spans="1:1" x14ac:dyDescent="0.25">
      <c r="A8" t="s">
        <v>32</v>
      </c>
    </row>
    <row r="9" spans="1:1" x14ac:dyDescent="0.25">
      <c r="A9" t="s">
        <v>33</v>
      </c>
    </row>
    <row r="10" spans="1:1" x14ac:dyDescent="0.25">
      <c r="A10" t="s">
        <v>34</v>
      </c>
    </row>
    <row r="11" spans="1:1" x14ac:dyDescent="0.25">
      <c r="A11" t="s">
        <v>35</v>
      </c>
    </row>
    <row r="12" spans="1:1" x14ac:dyDescent="0.25">
      <c r="A12" t="s">
        <v>36</v>
      </c>
    </row>
    <row r="13" spans="1:1" x14ac:dyDescent="0.25">
      <c r="A13" t="s">
        <v>37</v>
      </c>
    </row>
    <row r="14" spans="1:1" x14ac:dyDescent="0.25">
      <c r="A14" t="s">
        <v>39</v>
      </c>
    </row>
    <row r="15" spans="1:1" x14ac:dyDescent="0.25">
      <c r="A15" t="s">
        <v>38</v>
      </c>
    </row>
    <row r="16" spans="1:1" x14ac:dyDescent="0.25">
      <c r="A16" t="s">
        <v>15</v>
      </c>
    </row>
    <row r="17" spans="1:1" x14ac:dyDescent="0.25">
      <c r="A17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</vt:lpstr>
      <vt:lpstr>data examples</vt:lpstr>
      <vt:lpstr>Mix</vt:lpstr>
    </vt:vector>
  </TitlesOfParts>
  <Company>TDOT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Chandler</dc:creator>
  <cp:lastModifiedBy>TDOT</cp:lastModifiedBy>
  <cp:lastPrinted>2019-07-25T15:23:56Z</cp:lastPrinted>
  <dcterms:created xsi:type="dcterms:W3CDTF">2019-07-22T19:22:43Z</dcterms:created>
  <dcterms:modified xsi:type="dcterms:W3CDTF">2021-04-16T21:03:25Z</dcterms:modified>
</cp:coreProperties>
</file>