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jj07350\Desktop\Desktop\New Concrete DT Forms\Updated old DT forms\"/>
    </mc:Choice>
  </mc:AlternateContent>
  <xr:revisionPtr revIDLastSave="0" documentId="8_{CDB508EF-480A-453C-AA7C-4460B08B0694}" xr6:coauthVersionLast="45" xr6:coauthVersionMax="45" xr10:uidLastSave="{00000000-0000-0000-0000-000000000000}"/>
  <bookViews>
    <workbookView xWindow="-103" yWindow="-103" windowWidth="16663" windowHeight="8863" tabRatio="570" xr2:uid="{00000000-000D-0000-FFFF-FFFF00000000}"/>
  </bookViews>
  <sheets>
    <sheet name="About" sheetId="23" r:id="rId1"/>
    <sheet name="Info" sheetId="6" r:id="rId2"/>
    <sheet name="Page1" sheetId="7" r:id="rId3"/>
    <sheet name="Page2" sheetId="19" r:id="rId4"/>
    <sheet name="Page3" sheetId="20" r:id="rId5"/>
    <sheet name="Page4" sheetId="21" r:id="rId6"/>
    <sheet name="Page5" sheetId="22" r:id="rId7"/>
    <sheet name="501.17 Spec11" sheetId="18" state="hidden" r:id="rId8"/>
    <sheet name="501.17 Spec" sheetId="24" r:id="rId9"/>
  </sheets>
  <definedNames>
    <definedName name="_xlnm.Print_Area" localSheetId="0">About!$A$11:$J$18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22" l="1"/>
  <c r="T62" i="22"/>
  <c r="S62" i="22"/>
  <c r="R62" i="22"/>
  <c r="H62" i="22"/>
  <c r="Q62" i="22"/>
  <c r="J62" i="22"/>
  <c r="T61" i="22"/>
  <c r="S61" i="22"/>
  <c r="R61" i="22"/>
  <c r="Q61" i="22"/>
  <c r="J61" i="22"/>
  <c r="H61" i="22"/>
  <c r="T60" i="22"/>
  <c r="S60" i="22"/>
  <c r="R60" i="22"/>
  <c r="H60" i="22"/>
  <c r="Q60" i="22"/>
  <c r="J60" i="22"/>
  <c r="T59" i="22"/>
  <c r="S59" i="22"/>
  <c r="R59" i="22"/>
  <c r="Q59" i="22"/>
  <c r="J59" i="22"/>
  <c r="H59" i="22"/>
  <c r="T58" i="22"/>
  <c r="S58" i="22"/>
  <c r="R58" i="22"/>
  <c r="H58" i="22"/>
  <c r="Q58" i="22"/>
  <c r="J58" i="22"/>
  <c r="T57" i="22"/>
  <c r="S57" i="22"/>
  <c r="R57" i="22"/>
  <c r="Q57" i="22"/>
  <c r="J57" i="22"/>
  <c r="H57" i="22"/>
  <c r="T56" i="22"/>
  <c r="S56" i="22"/>
  <c r="R56" i="22"/>
  <c r="H56" i="22"/>
  <c r="Q56" i="22"/>
  <c r="J56" i="22"/>
  <c r="T55" i="22"/>
  <c r="S55" i="22"/>
  <c r="R55" i="22"/>
  <c r="Q55" i="22"/>
  <c r="J55" i="22"/>
  <c r="H55" i="22"/>
  <c r="T54" i="22"/>
  <c r="S54" i="22"/>
  <c r="R54" i="22"/>
  <c r="H54" i="22"/>
  <c r="Q54" i="22"/>
  <c r="J54" i="22"/>
  <c r="T53" i="22"/>
  <c r="S53" i="22"/>
  <c r="R53" i="22"/>
  <c r="Q53" i="22"/>
  <c r="J53" i="22"/>
  <c r="H53" i="22"/>
  <c r="T52" i="22"/>
  <c r="S52" i="22"/>
  <c r="R52" i="22"/>
  <c r="H52" i="22"/>
  <c r="Q52" i="22"/>
  <c r="J52" i="22"/>
  <c r="T51" i="22"/>
  <c r="S51" i="22"/>
  <c r="R51" i="22"/>
  <c r="Q51" i="22"/>
  <c r="J51" i="22"/>
  <c r="H51" i="22"/>
  <c r="T50" i="22"/>
  <c r="S50" i="22"/>
  <c r="R50" i="22"/>
  <c r="H50" i="22"/>
  <c r="Q50" i="22"/>
  <c r="J50" i="22"/>
  <c r="T49" i="22"/>
  <c r="S49" i="22"/>
  <c r="R49" i="22"/>
  <c r="Q49" i="22"/>
  <c r="J49" i="22"/>
  <c r="H49" i="22"/>
  <c r="T48" i="22"/>
  <c r="S48" i="22"/>
  <c r="R48" i="22"/>
  <c r="H48" i="22"/>
  <c r="Q48" i="22"/>
  <c r="J48" i="22"/>
  <c r="T47" i="22"/>
  <c r="S47" i="22"/>
  <c r="R47" i="22"/>
  <c r="Q47" i="22"/>
  <c r="J47" i="22"/>
  <c r="H47" i="22"/>
  <c r="T46" i="22"/>
  <c r="S46" i="22"/>
  <c r="R46" i="22"/>
  <c r="H46" i="22"/>
  <c r="Q46" i="22"/>
  <c r="J46" i="22"/>
  <c r="T45" i="22"/>
  <c r="S45" i="22"/>
  <c r="R45" i="22"/>
  <c r="Q45" i="22"/>
  <c r="J45" i="22"/>
  <c r="H45" i="22"/>
  <c r="T44" i="22"/>
  <c r="S44" i="22"/>
  <c r="R44" i="22"/>
  <c r="H44" i="22"/>
  <c r="Q44" i="22"/>
  <c r="J44" i="22"/>
  <c r="T43" i="22"/>
  <c r="S43" i="22"/>
  <c r="R43" i="22"/>
  <c r="Q43" i="22"/>
  <c r="J43" i="22"/>
  <c r="H43" i="22"/>
  <c r="T42" i="22"/>
  <c r="S42" i="22"/>
  <c r="R42" i="22"/>
  <c r="H42" i="22"/>
  <c r="Q42" i="22"/>
  <c r="J42" i="22"/>
  <c r="T41" i="22"/>
  <c r="S41" i="22"/>
  <c r="R41" i="22"/>
  <c r="Q41" i="22"/>
  <c r="J41" i="22"/>
  <c r="H41" i="22"/>
  <c r="T40" i="22"/>
  <c r="S40" i="22"/>
  <c r="R40" i="22"/>
  <c r="H40" i="22"/>
  <c r="Q40" i="22"/>
  <c r="J40" i="22"/>
  <c r="T39" i="22"/>
  <c r="S39" i="22"/>
  <c r="R39" i="22"/>
  <c r="Q39" i="22"/>
  <c r="J39" i="22"/>
  <c r="H39" i="22"/>
  <c r="T38" i="22"/>
  <c r="S38" i="22"/>
  <c r="R38" i="22"/>
  <c r="H38" i="22"/>
  <c r="Q38" i="22"/>
  <c r="J38" i="22"/>
  <c r="T37" i="22"/>
  <c r="S37" i="22"/>
  <c r="R37" i="22"/>
  <c r="Q37" i="22"/>
  <c r="J37" i="22"/>
  <c r="H37" i="22"/>
  <c r="T36" i="22"/>
  <c r="S36" i="22"/>
  <c r="R36" i="22"/>
  <c r="H36" i="22"/>
  <c r="Q36" i="22"/>
  <c r="J36" i="22"/>
  <c r="T35" i="22"/>
  <c r="S35" i="22"/>
  <c r="R35" i="22"/>
  <c r="H35" i="22"/>
  <c r="Q35" i="22"/>
  <c r="J35" i="22"/>
  <c r="T34" i="22"/>
  <c r="S34" i="22"/>
  <c r="R34" i="22"/>
  <c r="Q34" i="22"/>
  <c r="J34" i="22"/>
  <c r="H34" i="22"/>
  <c r="T33" i="22"/>
  <c r="S33" i="22"/>
  <c r="R33" i="22"/>
  <c r="H33" i="22"/>
  <c r="Q33" i="22"/>
  <c r="J33" i="22"/>
  <c r="T32" i="22"/>
  <c r="S32" i="22"/>
  <c r="R32" i="22"/>
  <c r="H32" i="22"/>
  <c r="Q32" i="22"/>
  <c r="J32" i="22"/>
  <c r="T31" i="22"/>
  <c r="S31" i="22"/>
  <c r="R31" i="22"/>
  <c r="H31" i="22"/>
  <c r="Q31" i="22"/>
  <c r="J31" i="22"/>
  <c r="T30" i="22"/>
  <c r="S30" i="22"/>
  <c r="R30" i="22"/>
  <c r="Q30" i="22"/>
  <c r="J30" i="22"/>
  <c r="H30" i="22"/>
  <c r="T29" i="22"/>
  <c r="S29" i="22"/>
  <c r="R29" i="22"/>
  <c r="H29" i="22"/>
  <c r="Q29" i="22"/>
  <c r="J29" i="22"/>
  <c r="T28" i="22"/>
  <c r="S28" i="22"/>
  <c r="R28" i="22"/>
  <c r="Q28" i="22"/>
  <c r="J28" i="22"/>
  <c r="H28" i="22"/>
  <c r="T27" i="22"/>
  <c r="S27" i="22"/>
  <c r="R27" i="22"/>
  <c r="H27" i="22"/>
  <c r="Q27" i="22"/>
  <c r="J27" i="22"/>
  <c r="T26" i="22"/>
  <c r="S26" i="22"/>
  <c r="R26" i="22"/>
  <c r="Q26" i="22"/>
  <c r="J26" i="22"/>
  <c r="H26" i="22"/>
  <c r="K20" i="22"/>
  <c r="K19" i="22"/>
  <c r="E19" i="22"/>
  <c r="K18" i="22"/>
  <c r="E18" i="22"/>
  <c r="K17" i="22"/>
  <c r="E17" i="22"/>
  <c r="K16" i="22"/>
  <c r="E16" i="22"/>
  <c r="K15" i="22"/>
  <c r="E15" i="22"/>
  <c r="M13" i="22"/>
  <c r="E13" i="22"/>
  <c r="F69" i="21"/>
  <c r="T62" i="21"/>
  <c r="S62" i="21"/>
  <c r="R62" i="21"/>
  <c r="Q62" i="21"/>
  <c r="J62" i="21"/>
  <c r="H62" i="21"/>
  <c r="T61" i="21"/>
  <c r="S61" i="21"/>
  <c r="R61" i="21"/>
  <c r="Q61" i="21"/>
  <c r="J61" i="21"/>
  <c r="H61" i="21"/>
  <c r="T60" i="21"/>
  <c r="S60" i="21"/>
  <c r="R60" i="21"/>
  <c r="Q60" i="21"/>
  <c r="J60" i="21"/>
  <c r="H60" i="21"/>
  <c r="T59" i="21"/>
  <c r="S59" i="21"/>
  <c r="R59" i="21"/>
  <c r="Q59" i="21"/>
  <c r="J59" i="21"/>
  <c r="H59" i="21"/>
  <c r="T58" i="21"/>
  <c r="S58" i="21"/>
  <c r="R58" i="21"/>
  <c r="Q58" i="21"/>
  <c r="J58" i="21"/>
  <c r="H58" i="21"/>
  <c r="T57" i="21"/>
  <c r="S57" i="21"/>
  <c r="R57" i="21"/>
  <c r="Q57" i="21"/>
  <c r="J57" i="21"/>
  <c r="H57" i="21"/>
  <c r="T56" i="21"/>
  <c r="S56" i="21"/>
  <c r="R56" i="21"/>
  <c r="Q56" i="21"/>
  <c r="J56" i="21"/>
  <c r="H56" i="21"/>
  <c r="T55" i="21"/>
  <c r="S55" i="21"/>
  <c r="R55" i="21"/>
  <c r="Q55" i="21"/>
  <c r="J55" i="21"/>
  <c r="H55" i="21"/>
  <c r="T54" i="21"/>
  <c r="S54" i="21"/>
  <c r="R54" i="21"/>
  <c r="Q54" i="21"/>
  <c r="J54" i="21"/>
  <c r="H54" i="21"/>
  <c r="T53" i="21"/>
  <c r="S53" i="21"/>
  <c r="R53" i="21"/>
  <c r="Q53" i="21"/>
  <c r="J53" i="21"/>
  <c r="H53" i="21"/>
  <c r="T52" i="21"/>
  <c r="S52" i="21"/>
  <c r="R52" i="21"/>
  <c r="Q52" i="21"/>
  <c r="J52" i="21"/>
  <c r="H52" i="21"/>
  <c r="T51" i="21"/>
  <c r="S51" i="21"/>
  <c r="R51" i="21"/>
  <c r="Q51" i="21"/>
  <c r="J51" i="21"/>
  <c r="H51" i="21"/>
  <c r="T50" i="21"/>
  <c r="S50" i="21"/>
  <c r="R50" i="21"/>
  <c r="Q50" i="21"/>
  <c r="J50" i="21"/>
  <c r="H50" i="21"/>
  <c r="T49" i="21"/>
  <c r="S49" i="21"/>
  <c r="R49" i="21"/>
  <c r="Q49" i="21"/>
  <c r="J49" i="21"/>
  <c r="H49" i="21"/>
  <c r="T48" i="21"/>
  <c r="S48" i="21"/>
  <c r="R48" i="21"/>
  <c r="Q48" i="21"/>
  <c r="J48" i="21"/>
  <c r="H48" i="21"/>
  <c r="T47" i="21"/>
  <c r="S47" i="21"/>
  <c r="R47" i="21"/>
  <c r="Q47" i="21"/>
  <c r="J47" i="21"/>
  <c r="H47" i="21"/>
  <c r="T46" i="21"/>
  <c r="S46" i="21"/>
  <c r="R46" i="21"/>
  <c r="Q46" i="21"/>
  <c r="J46" i="21"/>
  <c r="H46" i="21"/>
  <c r="T45" i="21"/>
  <c r="S45" i="21"/>
  <c r="R45" i="21"/>
  <c r="Q45" i="21"/>
  <c r="J45" i="21"/>
  <c r="H45" i="21"/>
  <c r="T44" i="21"/>
  <c r="S44" i="21"/>
  <c r="R44" i="21"/>
  <c r="Q44" i="21"/>
  <c r="J44" i="21"/>
  <c r="H44" i="21"/>
  <c r="T43" i="21"/>
  <c r="S43" i="21"/>
  <c r="R43" i="21"/>
  <c r="Q43" i="21"/>
  <c r="J43" i="21"/>
  <c r="H43" i="21"/>
  <c r="T42" i="21"/>
  <c r="S42" i="21"/>
  <c r="R42" i="21"/>
  <c r="Q42" i="21"/>
  <c r="J42" i="21"/>
  <c r="H42" i="21"/>
  <c r="T41" i="21"/>
  <c r="S41" i="21"/>
  <c r="R41" i="21"/>
  <c r="Q41" i="21"/>
  <c r="J41" i="21"/>
  <c r="H41" i="21"/>
  <c r="T40" i="21"/>
  <c r="S40" i="21"/>
  <c r="R40" i="21"/>
  <c r="Q40" i="21"/>
  <c r="J40" i="21"/>
  <c r="H40" i="21"/>
  <c r="T39" i="21"/>
  <c r="S39" i="21"/>
  <c r="R39" i="21"/>
  <c r="Q39" i="21"/>
  <c r="J39" i="21"/>
  <c r="H39" i="21"/>
  <c r="T38" i="21"/>
  <c r="S38" i="21"/>
  <c r="R38" i="21"/>
  <c r="Q38" i="21"/>
  <c r="J38" i="21"/>
  <c r="H38" i="21"/>
  <c r="T37" i="21"/>
  <c r="S37" i="21"/>
  <c r="R37" i="21"/>
  <c r="Q37" i="21"/>
  <c r="J37" i="21"/>
  <c r="H37" i="21"/>
  <c r="T36" i="21"/>
  <c r="S36" i="21"/>
  <c r="R36" i="21"/>
  <c r="Q36" i="21"/>
  <c r="J36" i="21"/>
  <c r="H36" i="21"/>
  <c r="T35" i="21"/>
  <c r="S35" i="21"/>
  <c r="R35" i="21"/>
  <c r="Q35" i="21"/>
  <c r="J35" i="21"/>
  <c r="H35" i="21"/>
  <c r="T34" i="21"/>
  <c r="S34" i="21"/>
  <c r="R34" i="21"/>
  <c r="Q34" i="21"/>
  <c r="J34" i="21"/>
  <c r="H34" i="21"/>
  <c r="T33" i="21"/>
  <c r="S33" i="21"/>
  <c r="R33" i="21"/>
  <c r="Q33" i="21"/>
  <c r="J33" i="21"/>
  <c r="H33" i="21"/>
  <c r="T32" i="21"/>
  <c r="S32" i="21"/>
  <c r="R32" i="21"/>
  <c r="Q32" i="21"/>
  <c r="K32" i="21"/>
  <c r="J32" i="21"/>
  <c r="H32" i="21"/>
  <c r="T31" i="21"/>
  <c r="S31" i="21"/>
  <c r="R31" i="21"/>
  <c r="Q31" i="21"/>
  <c r="J31" i="21"/>
  <c r="H31" i="21"/>
  <c r="T30" i="21"/>
  <c r="S30" i="21"/>
  <c r="R30" i="21"/>
  <c r="Q30" i="21"/>
  <c r="J30" i="21"/>
  <c r="H30" i="21"/>
  <c r="T29" i="21"/>
  <c r="S29" i="21"/>
  <c r="R29" i="21"/>
  <c r="Q29" i="21"/>
  <c r="J29" i="21"/>
  <c r="H29" i="21"/>
  <c r="T28" i="21"/>
  <c r="S28" i="21"/>
  <c r="R28" i="21"/>
  <c r="Q28" i="21"/>
  <c r="J28" i="21"/>
  <c r="H28" i="21"/>
  <c r="T27" i="21"/>
  <c r="S27" i="21"/>
  <c r="R27" i="21"/>
  <c r="Q27" i="21"/>
  <c r="J27" i="21"/>
  <c r="H27" i="21"/>
  <c r="T26" i="21"/>
  <c r="S26" i="21"/>
  <c r="R26" i="21"/>
  <c r="Q26" i="21"/>
  <c r="J26" i="21"/>
  <c r="H26" i="21"/>
  <c r="H64" i="21" s="1"/>
  <c r="K20" i="21"/>
  <c r="K19" i="21"/>
  <c r="E19" i="21"/>
  <c r="K18" i="21"/>
  <c r="E18" i="21"/>
  <c r="K17" i="21"/>
  <c r="E17" i="21"/>
  <c r="K16" i="21"/>
  <c r="E16" i="21"/>
  <c r="K15" i="21"/>
  <c r="E15" i="21"/>
  <c r="M13" i="21"/>
  <c r="E13" i="21"/>
  <c r="F69" i="20"/>
  <c r="T62" i="20"/>
  <c r="S62" i="20"/>
  <c r="R62" i="20"/>
  <c r="Q62" i="20"/>
  <c r="J62" i="20"/>
  <c r="H62" i="20"/>
  <c r="T61" i="20"/>
  <c r="S61" i="20"/>
  <c r="R61" i="20"/>
  <c r="Q61" i="20"/>
  <c r="J61" i="20"/>
  <c r="H61" i="20"/>
  <c r="T60" i="20"/>
  <c r="S60" i="20"/>
  <c r="R60" i="20"/>
  <c r="Q60" i="20"/>
  <c r="J60" i="20"/>
  <c r="H60" i="20"/>
  <c r="T59" i="20"/>
  <c r="S59" i="20"/>
  <c r="R59" i="20"/>
  <c r="Q59" i="20"/>
  <c r="J59" i="20"/>
  <c r="H59" i="20"/>
  <c r="T58" i="20"/>
  <c r="S58" i="20"/>
  <c r="R58" i="20"/>
  <c r="Q58" i="20"/>
  <c r="J58" i="20"/>
  <c r="H58" i="20"/>
  <c r="T57" i="20"/>
  <c r="S57" i="20"/>
  <c r="R57" i="20"/>
  <c r="Q57" i="20"/>
  <c r="J57" i="20"/>
  <c r="H57" i="20"/>
  <c r="T56" i="20"/>
  <c r="S56" i="20"/>
  <c r="R56" i="20"/>
  <c r="Q56" i="20"/>
  <c r="J56" i="20"/>
  <c r="H56" i="20"/>
  <c r="T55" i="20"/>
  <c r="S55" i="20"/>
  <c r="R55" i="20"/>
  <c r="Q55" i="20"/>
  <c r="J55" i="20"/>
  <c r="H55" i="20"/>
  <c r="T54" i="20"/>
  <c r="S54" i="20"/>
  <c r="R54" i="20"/>
  <c r="Q54" i="20"/>
  <c r="J54" i="20"/>
  <c r="H54" i="20"/>
  <c r="T53" i="20"/>
  <c r="S53" i="20"/>
  <c r="R53" i="20"/>
  <c r="Q53" i="20"/>
  <c r="J53" i="20"/>
  <c r="H53" i="20"/>
  <c r="T52" i="20"/>
  <c r="S52" i="20"/>
  <c r="R52" i="20"/>
  <c r="Q52" i="20"/>
  <c r="J52" i="20"/>
  <c r="H52" i="20"/>
  <c r="T51" i="20"/>
  <c r="S51" i="20"/>
  <c r="R51" i="20"/>
  <c r="Q51" i="20"/>
  <c r="J51" i="20"/>
  <c r="H51" i="20"/>
  <c r="T50" i="20"/>
  <c r="S50" i="20"/>
  <c r="R50" i="20"/>
  <c r="Q50" i="20"/>
  <c r="J50" i="20"/>
  <c r="H50" i="20"/>
  <c r="T49" i="20"/>
  <c r="S49" i="20"/>
  <c r="R49" i="20"/>
  <c r="Q49" i="20"/>
  <c r="J49" i="20"/>
  <c r="H49" i="20"/>
  <c r="T48" i="20"/>
  <c r="S48" i="20"/>
  <c r="R48" i="20"/>
  <c r="Q48" i="20"/>
  <c r="J48" i="20"/>
  <c r="H48" i="20"/>
  <c r="T47" i="20"/>
  <c r="S47" i="20"/>
  <c r="R47" i="20"/>
  <c r="Q47" i="20"/>
  <c r="J47" i="20"/>
  <c r="H47" i="20"/>
  <c r="T46" i="20"/>
  <c r="S46" i="20"/>
  <c r="R46" i="20"/>
  <c r="Q46" i="20"/>
  <c r="J46" i="20"/>
  <c r="H46" i="20"/>
  <c r="T45" i="20"/>
  <c r="S45" i="20"/>
  <c r="R45" i="20"/>
  <c r="Q45" i="20"/>
  <c r="J45" i="20"/>
  <c r="H45" i="20"/>
  <c r="T44" i="20"/>
  <c r="S44" i="20"/>
  <c r="R44" i="20"/>
  <c r="Q44" i="20"/>
  <c r="J44" i="20"/>
  <c r="H44" i="20"/>
  <c r="T43" i="20"/>
  <c r="S43" i="20"/>
  <c r="R43" i="20"/>
  <c r="Q43" i="20"/>
  <c r="J43" i="20"/>
  <c r="H43" i="20"/>
  <c r="T42" i="20"/>
  <c r="S42" i="20"/>
  <c r="R42" i="20"/>
  <c r="Q42" i="20"/>
  <c r="J42" i="20"/>
  <c r="H42" i="20"/>
  <c r="T41" i="20"/>
  <c r="S41" i="20"/>
  <c r="R41" i="20"/>
  <c r="Q41" i="20"/>
  <c r="J41" i="20"/>
  <c r="H41" i="20"/>
  <c r="T40" i="20"/>
  <c r="S40" i="20"/>
  <c r="R40" i="20"/>
  <c r="Q40" i="20"/>
  <c r="J40" i="20"/>
  <c r="H40" i="20"/>
  <c r="T39" i="20"/>
  <c r="S39" i="20"/>
  <c r="R39" i="20"/>
  <c r="Q39" i="20"/>
  <c r="J39" i="20"/>
  <c r="H39" i="20"/>
  <c r="T38" i="20"/>
  <c r="S38" i="20"/>
  <c r="R38" i="20"/>
  <c r="Q38" i="20"/>
  <c r="J38" i="20"/>
  <c r="H38" i="20"/>
  <c r="T37" i="20"/>
  <c r="S37" i="20"/>
  <c r="R37" i="20"/>
  <c r="Q37" i="20"/>
  <c r="J37" i="20"/>
  <c r="H37" i="20"/>
  <c r="T36" i="20"/>
  <c r="S36" i="20"/>
  <c r="R36" i="20"/>
  <c r="Q36" i="20"/>
  <c r="J36" i="20"/>
  <c r="H36" i="20"/>
  <c r="T35" i="20"/>
  <c r="S35" i="20"/>
  <c r="R35" i="20"/>
  <c r="Q35" i="20"/>
  <c r="J35" i="20"/>
  <c r="H35" i="20"/>
  <c r="T34" i="20"/>
  <c r="S34" i="20"/>
  <c r="R34" i="20"/>
  <c r="Q34" i="20"/>
  <c r="J34" i="20"/>
  <c r="H34" i="20"/>
  <c r="T33" i="20"/>
  <c r="S33" i="20"/>
  <c r="R33" i="20"/>
  <c r="Q33" i="20"/>
  <c r="J33" i="20"/>
  <c r="H33" i="20"/>
  <c r="T32" i="20"/>
  <c r="S32" i="20"/>
  <c r="R32" i="20"/>
  <c r="Q32" i="20"/>
  <c r="K32" i="20"/>
  <c r="J32" i="20"/>
  <c r="H32" i="20"/>
  <c r="T31" i="20"/>
  <c r="S31" i="20"/>
  <c r="R31" i="20"/>
  <c r="Q31" i="20"/>
  <c r="J31" i="20"/>
  <c r="H31" i="20"/>
  <c r="T30" i="20"/>
  <c r="S30" i="20"/>
  <c r="R30" i="20"/>
  <c r="Q30" i="20"/>
  <c r="J30" i="20"/>
  <c r="H30" i="20"/>
  <c r="T29" i="20"/>
  <c r="S29" i="20"/>
  <c r="R29" i="20"/>
  <c r="Q29" i="20"/>
  <c r="J29" i="20"/>
  <c r="H29" i="20"/>
  <c r="T28" i="20"/>
  <c r="S28" i="20"/>
  <c r="R28" i="20"/>
  <c r="Q28" i="20"/>
  <c r="J28" i="20"/>
  <c r="H28" i="20"/>
  <c r="T27" i="20"/>
  <c r="S27" i="20"/>
  <c r="R27" i="20"/>
  <c r="Q27" i="20"/>
  <c r="J27" i="20"/>
  <c r="H27" i="20"/>
  <c r="T26" i="20"/>
  <c r="S26" i="20"/>
  <c r="R26" i="20"/>
  <c r="Q26" i="20"/>
  <c r="J26" i="20"/>
  <c r="H26" i="20"/>
  <c r="K20" i="20"/>
  <c r="K19" i="20"/>
  <c r="E19" i="20"/>
  <c r="K18" i="20"/>
  <c r="E18" i="20"/>
  <c r="K17" i="20"/>
  <c r="E17" i="20"/>
  <c r="K16" i="20"/>
  <c r="E16" i="20"/>
  <c r="K15" i="20"/>
  <c r="E15" i="20"/>
  <c r="M13" i="20"/>
  <c r="E13" i="20"/>
  <c r="F69" i="19"/>
  <c r="T62" i="19"/>
  <c r="S62" i="19"/>
  <c r="R62" i="19"/>
  <c r="Q62" i="19"/>
  <c r="J62" i="19"/>
  <c r="H62" i="19"/>
  <c r="T61" i="19"/>
  <c r="S61" i="19"/>
  <c r="R61" i="19"/>
  <c r="Q61" i="19"/>
  <c r="J61" i="19"/>
  <c r="H61" i="19"/>
  <c r="T60" i="19"/>
  <c r="S60" i="19"/>
  <c r="R60" i="19"/>
  <c r="Q60" i="19"/>
  <c r="J60" i="19"/>
  <c r="H60" i="19"/>
  <c r="T59" i="19"/>
  <c r="S59" i="19"/>
  <c r="R59" i="19"/>
  <c r="Q59" i="19"/>
  <c r="J59" i="19"/>
  <c r="H59" i="19"/>
  <c r="T58" i="19"/>
  <c r="S58" i="19"/>
  <c r="R58" i="19"/>
  <c r="Q58" i="19"/>
  <c r="J58" i="19"/>
  <c r="H58" i="19"/>
  <c r="T57" i="19"/>
  <c r="S57" i="19"/>
  <c r="R57" i="19"/>
  <c r="Q57" i="19"/>
  <c r="J57" i="19"/>
  <c r="H57" i="19"/>
  <c r="T56" i="19"/>
  <c r="S56" i="19"/>
  <c r="R56" i="19"/>
  <c r="Q56" i="19"/>
  <c r="J56" i="19"/>
  <c r="H56" i="19"/>
  <c r="T55" i="19"/>
  <c r="S55" i="19"/>
  <c r="R55" i="19"/>
  <c r="Q55" i="19"/>
  <c r="J55" i="19"/>
  <c r="H55" i="19"/>
  <c r="T54" i="19"/>
  <c r="S54" i="19"/>
  <c r="R54" i="19"/>
  <c r="Q54" i="19"/>
  <c r="J54" i="19"/>
  <c r="H54" i="19"/>
  <c r="T53" i="19"/>
  <c r="S53" i="19"/>
  <c r="R53" i="19"/>
  <c r="Q53" i="19"/>
  <c r="J53" i="19"/>
  <c r="H53" i="19"/>
  <c r="T52" i="19"/>
  <c r="S52" i="19"/>
  <c r="R52" i="19"/>
  <c r="Q52" i="19"/>
  <c r="J52" i="19"/>
  <c r="H52" i="19"/>
  <c r="T51" i="19"/>
  <c r="S51" i="19"/>
  <c r="R51" i="19"/>
  <c r="Q51" i="19"/>
  <c r="J51" i="19"/>
  <c r="H51" i="19"/>
  <c r="T50" i="19"/>
  <c r="S50" i="19"/>
  <c r="R50" i="19"/>
  <c r="Q50" i="19"/>
  <c r="J50" i="19"/>
  <c r="H50" i="19"/>
  <c r="T49" i="19"/>
  <c r="S49" i="19"/>
  <c r="R49" i="19"/>
  <c r="Q49" i="19"/>
  <c r="J49" i="19"/>
  <c r="H49" i="19"/>
  <c r="T48" i="19"/>
  <c r="S48" i="19"/>
  <c r="R48" i="19"/>
  <c r="Q48" i="19"/>
  <c r="J48" i="19"/>
  <c r="H48" i="19"/>
  <c r="T47" i="19"/>
  <c r="S47" i="19"/>
  <c r="R47" i="19"/>
  <c r="Q47" i="19"/>
  <c r="J47" i="19"/>
  <c r="H47" i="19"/>
  <c r="T46" i="19"/>
  <c r="S46" i="19"/>
  <c r="R46" i="19"/>
  <c r="Q46" i="19"/>
  <c r="J46" i="19"/>
  <c r="H46" i="19"/>
  <c r="T45" i="19"/>
  <c r="S45" i="19"/>
  <c r="R45" i="19"/>
  <c r="Q45" i="19"/>
  <c r="J45" i="19"/>
  <c r="H45" i="19"/>
  <c r="T44" i="19"/>
  <c r="S44" i="19"/>
  <c r="R44" i="19"/>
  <c r="Q44" i="19"/>
  <c r="J44" i="19"/>
  <c r="H44" i="19"/>
  <c r="T43" i="19"/>
  <c r="S43" i="19"/>
  <c r="R43" i="19"/>
  <c r="Q43" i="19"/>
  <c r="J43" i="19"/>
  <c r="H43" i="19"/>
  <c r="T42" i="19"/>
  <c r="S42" i="19"/>
  <c r="R42" i="19"/>
  <c r="Q42" i="19"/>
  <c r="J42" i="19"/>
  <c r="H42" i="19"/>
  <c r="T41" i="19"/>
  <c r="S41" i="19"/>
  <c r="R41" i="19"/>
  <c r="Q41" i="19"/>
  <c r="J41" i="19"/>
  <c r="H41" i="19"/>
  <c r="T40" i="19"/>
  <c r="S40" i="19"/>
  <c r="R40" i="19"/>
  <c r="Q40" i="19"/>
  <c r="J40" i="19"/>
  <c r="H40" i="19"/>
  <c r="T39" i="19"/>
  <c r="S39" i="19"/>
  <c r="R39" i="19"/>
  <c r="Q39" i="19"/>
  <c r="J39" i="19"/>
  <c r="H39" i="19"/>
  <c r="T38" i="19"/>
  <c r="S38" i="19"/>
  <c r="R38" i="19"/>
  <c r="Q38" i="19"/>
  <c r="J38" i="19"/>
  <c r="H38" i="19"/>
  <c r="T37" i="19"/>
  <c r="S37" i="19"/>
  <c r="R37" i="19"/>
  <c r="Q37" i="19"/>
  <c r="J37" i="19"/>
  <c r="H37" i="19"/>
  <c r="T36" i="19"/>
  <c r="S36" i="19"/>
  <c r="R36" i="19"/>
  <c r="Q36" i="19"/>
  <c r="J36" i="19"/>
  <c r="H36" i="19"/>
  <c r="T35" i="19"/>
  <c r="S35" i="19"/>
  <c r="R35" i="19"/>
  <c r="Q35" i="19"/>
  <c r="J35" i="19"/>
  <c r="H35" i="19"/>
  <c r="T34" i="19"/>
  <c r="S34" i="19"/>
  <c r="R34" i="19"/>
  <c r="Q34" i="19"/>
  <c r="J34" i="19"/>
  <c r="H34" i="19"/>
  <c r="T33" i="19"/>
  <c r="S33" i="19"/>
  <c r="R33" i="19"/>
  <c r="Q33" i="19"/>
  <c r="J33" i="19"/>
  <c r="H33" i="19"/>
  <c r="T32" i="19"/>
  <c r="S32" i="19"/>
  <c r="R32" i="19"/>
  <c r="Q32" i="19"/>
  <c r="K32" i="19"/>
  <c r="J32" i="19"/>
  <c r="H32" i="19"/>
  <c r="T31" i="19"/>
  <c r="S31" i="19"/>
  <c r="R31" i="19"/>
  <c r="Q31" i="19"/>
  <c r="J31" i="19"/>
  <c r="H31" i="19"/>
  <c r="T30" i="19"/>
  <c r="S30" i="19"/>
  <c r="R30" i="19"/>
  <c r="Q30" i="19"/>
  <c r="J30" i="19"/>
  <c r="H30" i="19"/>
  <c r="T29" i="19"/>
  <c r="S29" i="19"/>
  <c r="R29" i="19"/>
  <c r="Q29" i="19"/>
  <c r="J29" i="19"/>
  <c r="H29" i="19"/>
  <c r="T28" i="19"/>
  <c r="S28" i="19"/>
  <c r="R28" i="19"/>
  <c r="Q28" i="19"/>
  <c r="J28" i="19"/>
  <c r="H28" i="19"/>
  <c r="T27" i="19"/>
  <c r="S27" i="19"/>
  <c r="R27" i="19"/>
  <c r="Q27" i="19"/>
  <c r="J27" i="19"/>
  <c r="H27" i="19"/>
  <c r="T26" i="19"/>
  <c r="S26" i="19"/>
  <c r="R26" i="19"/>
  <c r="Q26" i="19"/>
  <c r="J26" i="19"/>
  <c r="H26" i="19"/>
  <c r="K20" i="19"/>
  <c r="K19" i="19"/>
  <c r="E19" i="19"/>
  <c r="K18" i="19"/>
  <c r="E18" i="19"/>
  <c r="K17" i="19"/>
  <c r="E17" i="19"/>
  <c r="K16" i="19"/>
  <c r="E16" i="19"/>
  <c r="K15" i="19"/>
  <c r="E15" i="19"/>
  <c r="M13" i="19"/>
  <c r="E13" i="19"/>
  <c r="K32" i="22"/>
  <c r="J62" i="7"/>
  <c r="J61" i="7"/>
  <c r="J60" i="7"/>
  <c r="J59" i="7"/>
  <c r="J58" i="7"/>
  <c r="J57" i="7"/>
  <c r="J56" i="7"/>
  <c r="J55" i="7"/>
  <c r="J54" i="7"/>
  <c r="J53" i="7"/>
  <c r="J51" i="7"/>
  <c r="J50" i="7"/>
  <c r="J49" i="7"/>
  <c r="J47" i="7"/>
  <c r="J44" i="7"/>
  <c r="J43" i="7"/>
  <c r="J41" i="7"/>
  <c r="J39" i="7"/>
  <c r="J38" i="7"/>
  <c r="J31" i="7"/>
  <c r="J29" i="7"/>
  <c r="J27" i="7"/>
  <c r="H62" i="7"/>
  <c r="H61" i="7"/>
  <c r="H60" i="7"/>
  <c r="H59" i="7"/>
  <c r="H58" i="7"/>
  <c r="H57" i="7"/>
  <c r="H56" i="7"/>
  <c r="H55" i="7"/>
  <c r="H52" i="7"/>
  <c r="H50" i="7"/>
  <c r="H46" i="7"/>
  <c r="H43" i="7"/>
  <c r="H40" i="7"/>
  <c r="H38" i="7"/>
  <c r="R28" i="7"/>
  <c r="T62" i="7"/>
  <c r="S62" i="7"/>
  <c r="T61" i="7"/>
  <c r="S61" i="7"/>
  <c r="T60" i="7"/>
  <c r="S60" i="7"/>
  <c r="T59" i="7"/>
  <c r="S59" i="7"/>
  <c r="T58" i="7"/>
  <c r="S58" i="7"/>
  <c r="T57" i="7"/>
  <c r="S57" i="7"/>
  <c r="T56" i="7"/>
  <c r="S56" i="7"/>
  <c r="T55" i="7"/>
  <c r="S55" i="7"/>
  <c r="T54" i="7"/>
  <c r="S54" i="7"/>
  <c r="T53" i="7"/>
  <c r="S53" i="7"/>
  <c r="T52" i="7"/>
  <c r="J52" i="7"/>
  <c r="S52" i="7"/>
  <c r="T51" i="7"/>
  <c r="S51" i="7"/>
  <c r="T50" i="7"/>
  <c r="S50" i="7"/>
  <c r="T49" i="7"/>
  <c r="S49" i="7"/>
  <c r="T48" i="7"/>
  <c r="J48" i="7"/>
  <c r="S48" i="7"/>
  <c r="T47" i="7"/>
  <c r="S47" i="7"/>
  <c r="T46" i="7"/>
  <c r="J46" i="7"/>
  <c r="S46" i="7"/>
  <c r="T45" i="7"/>
  <c r="J45" i="7"/>
  <c r="S45" i="7"/>
  <c r="T44" i="7"/>
  <c r="S44" i="7"/>
  <c r="T43" i="7"/>
  <c r="S43" i="7"/>
  <c r="T42" i="7"/>
  <c r="J42" i="7"/>
  <c r="S42" i="7"/>
  <c r="T41" i="7"/>
  <c r="S41" i="7"/>
  <c r="T40" i="7"/>
  <c r="J40" i="7"/>
  <c r="S40" i="7"/>
  <c r="T39" i="7"/>
  <c r="S39" i="7"/>
  <c r="T38" i="7"/>
  <c r="S38" i="7"/>
  <c r="T37" i="7"/>
  <c r="J37" i="7"/>
  <c r="S37" i="7"/>
  <c r="T36" i="7"/>
  <c r="S36" i="7"/>
  <c r="J36" i="7"/>
  <c r="T35" i="7"/>
  <c r="J35" i="7"/>
  <c r="S35" i="7"/>
  <c r="T34" i="7"/>
  <c r="S34" i="7"/>
  <c r="T33" i="7"/>
  <c r="J33" i="7"/>
  <c r="S33" i="7"/>
  <c r="T32" i="7"/>
  <c r="S32" i="7"/>
  <c r="J32" i="7"/>
  <c r="T31" i="7"/>
  <c r="S31" i="7"/>
  <c r="T30" i="7"/>
  <c r="S30" i="7"/>
  <c r="J30" i="7"/>
  <c r="T29" i="7"/>
  <c r="S29" i="7"/>
  <c r="T28" i="7"/>
  <c r="S28" i="7"/>
  <c r="J28" i="7"/>
  <c r="T27" i="7"/>
  <c r="S27" i="7"/>
  <c r="T26" i="7"/>
  <c r="R26" i="7"/>
  <c r="S26" i="7"/>
  <c r="Q26" i="7"/>
  <c r="R62" i="7"/>
  <c r="Q62" i="7"/>
  <c r="R61" i="7"/>
  <c r="Q61" i="7"/>
  <c r="R60" i="7"/>
  <c r="Q60" i="7"/>
  <c r="R59" i="7"/>
  <c r="Q59" i="7"/>
  <c r="R58" i="7"/>
  <c r="Q58" i="7"/>
  <c r="R57" i="7"/>
  <c r="Q57" i="7"/>
  <c r="R56" i="7"/>
  <c r="Q56" i="7"/>
  <c r="R55" i="7"/>
  <c r="Q55" i="7"/>
  <c r="R54" i="7"/>
  <c r="H54" i="7"/>
  <c r="Q54" i="7"/>
  <c r="R53" i="7"/>
  <c r="H53" i="7"/>
  <c r="Q53" i="7"/>
  <c r="R52" i="7"/>
  <c r="Q52" i="7"/>
  <c r="R51" i="7"/>
  <c r="H51" i="7"/>
  <c r="Q51" i="7"/>
  <c r="R50" i="7"/>
  <c r="Q50" i="7"/>
  <c r="R49" i="7"/>
  <c r="H49" i="7"/>
  <c r="Q49" i="7"/>
  <c r="R48" i="7"/>
  <c r="H48" i="7"/>
  <c r="Q48" i="7"/>
  <c r="R47" i="7"/>
  <c r="H47" i="7"/>
  <c r="Q47" i="7"/>
  <c r="R46" i="7"/>
  <c r="Q46" i="7"/>
  <c r="R45" i="7"/>
  <c r="H45" i="7"/>
  <c r="Q45" i="7"/>
  <c r="R44" i="7"/>
  <c r="H44" i="7"/>
  <c r="Q44" i="7"/>
  <c r="R43" i="7"/>
  <c r="Q43" i="7"/>
  <c r="R42" i="7"/>
  <c r="H42" i="7"/>
  <c r="Q42" i="7"/>
  <c r="R41" i="7"/>
  <c r="H41" i="7"/>
  <c r="Q41" i="7"/>
  <c r="R40" i="7"/>
  <c r="Q40" i="7"/>
  <c r="R39" i="7"/>
  <c r="H39" i="7"/>
  <c r="Q39" i="7"/>
  <c r="R38" i="7"/>
  <c r="Q38" i="7"/>
  <c r="R37" i="7"/>
  <c r="H37" i="7"/>
  <c r="Q37" i="7"/>
  <c r="R36" i="7"/>
  <c r="Q36" i="7"/>
  <c r="H36" i="7"/>
  <c r="R35" i="7"/>
  <c r="H35" i="7"/>
  <c r="Q35" i="7"/>
  <c r="R34" i="7"/>
  <c r="Q34" i="7"/>
  <c r="H34" i="7"/>
  <c r="R33" i="7"/>
  <c r="H33" i="7"/>
  <c r="Q33" i="7"/>
  <c r="R32" i="7"/>
  <c r="Q32" i="7"/>
  <c r="H32" i="7"/>
  <c r="R31" i="7"/>
  <c r="H31" i="7"/>
  <c r="Q31" i="7"/>
  <c r="R30" i="7"/>
  <c r="Q30" i="7"/>
  <c r="H30" i="7"/>
  <c r="R29" i="7"/>
  <c r="H29" i="7"/>
  <c r="Q29" i="7"/>
  <c r="Q28" i="7"/>
  <c r="H28" i="7"/>
  <c r="R27" i="7"/>
  <c r="H27" i="7"/>
  <c r="Q27" i="7"/>
  <c r="J34" i="7"/>
  <c r="J26" i="7"/>
  <c r="H26" i="7"/>
  <c r="E13" i="7"/>
  <c r="M13" i="7"/>
  <c r="E15" i="7"/>
  <c r="K15" i="7"/>
  <c r="E16" i="7"/>
  <c r="K16" i="7"/>
  <c r="E17" i="7"/>
  <c r="K17" i="7"/>
  <c r="E18" i="7"/>
  <c r="K18" i="7"/>
  <c r="E19" i="7"/>
  <c r="K19" i="7"/>
  <c r="K20" i="7"/>
  <c r="F69" i="7"/>
  <c r="K32" i="7"/>
  <c r="H64" i="7" l="1"/>
  <c r="H64" i="22"/>
  <c r="H64" i="19"/>
  <c r="H64" i="20"/>
</calcChain>
</file>

<file path=xl/sharedStrings.xml><?xml version="1.0" encoding="utf-8"?>
<sst xmlns="http://schemas.openxmlformats.org/spreadsheetml/2006/main" count="339" uniqueCount="82">
  <si>
    <t>Report Number</t>
  </si>
  <si>
    <t>Page Number</t>
  </si>
  <si>
    <t>Date</t>
  </si>
  <si>
    <t>Project Ref. No.</t>
  </si>
  <si>
    <t>Project No.</t>
  </si>
  <si>
    <t>Contractor</t>
  </si>
  <si>
    <t>Weather / Temp.</t>
  </si>
  <si>
    <t>Spec. Requirements</t>
  </si>
  <si>
    <t>Contract No.</t>
  </si>
  <si>
    <t>Region</t>
  </si>
  <si>
    <t>County</t>
  </si>
  <si>
    <t>Route</t>
  </si>
  <si>
    <t>Test Date</t>
  </si>
  <si>
    <t>Test No.</t>
  </si>
  <si>
    <t>Test Limits</t>
  </si>
  <si>
    <t>Feet</t>
  </si>
  <si>
    <t>From</t>
  </si>
  <si>
    <t>To</t>
  </si>
  <si>
    <t>Profile Index (P.I.)</t>
  </si>
  <si>
    <t>Calculation:</t>
  </si>
  <si>
    <t>A=5280 Divided by Total Ft. In Tests Limits</t>
  </si>
  <si>
    <t>B=Total Roughness of Wheel Paths</t>
  </si>
  <si>
    <t>P.I. =  ( B/2 ) x A</t>
  </si>
  <si>
    <t>The Surface Roughness Requirements</t>
  </si>
  <si>
    <t>Remarks</t>
  </si>
  <si>
    <t>Materials and Tests Engineer:</t>
  </si>
  <si>
    <t>Regional Materials Engineer:</t>
  </si>
  <si>
    <t>Project Engineer:</t>
  </si>
  <si>
    <t>Inspector:</t>
  </si>
  <si>
    <t>Title:</t>
  </si>
  <si>
    <t>Lane</t>
  </si>
  <si>
    <t>These Lanes</t>
  </si>
  <si>
    <t>Project Ref. Number</t>
  </si>
  <si>
    <t>Project Number</t>
  </si>
  <si>
    <t>Contract Number</t>
  </si>
  <si>
    <t>Project Engineer</t>
  </si>
  <si>
    <t>Test Number</t>
  </si>
  <si>
    <t>Test Performed by TDOT Road Profiler</t>
  </si>
  <si>
    <t>Direction and Measured Roughness ( Inches per Mile )</t>
  </si>
  <si>
    <t>Equip. Calib. Date</t>
  </si>
  <si>
    <t xml:space="preserve">Equip. Calib. Date </t>
  </si>
  <si>
    <t>Copies To :</t>
  </si>
  <si>
    <t>Total Failing Sections</t>
  </si>
  <si>
    <t>Track 1</t>
  </si>
  <si>
    <t>Track 2</t>
  </si>
  <si>
    <t>N S E W</t>
  </si>
  <si>
    <t>Mainline Concrete:  DT-1707</t>
  </si>
  <si>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</si>
  <si>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</si>
  <si>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</si>
  <si>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</si>
  <si>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</si>
  <si>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PROJECT INFORMATION SHEET</t>
  </si>
  <si>
    <t>MAINLINE CONCRETE</t>
  </si>
  <si>
    <t>ROUGHNESS EVALUATION</t>
  </si>
  <si>
    <t>&lt;5</t>
  </si>
  <si>
    <t xml:space="preserve"> 5 - 9 </t>
  </si>
  <si>
    <t xml:space="preserve"> 9 - 12 </t>
  </si>
  <si>
    <t>&gt;12</t>
  </si>
  <si>
    <t>PI</t>
  </si>
  <si>
    <t>Pay Factor</t>
  </si>
  <si>
    <t>Mainline roadways, auxiliary lanes and high speed ramps</t>
  </si>
  <si>
    <t>Corrective Action</t>
  </si>
  <si>
    <t>None</t>
  </si>
  <si>
    <t>Grind to 9 in/mile</t>
  </si>
  <si>
    <t>Ramps with posted speeds of 40 MPH(65 kph) or less</t>
  </si>
  <si>
    <t>&lt;10</t>
  </si>
  <si>
    <t xml:space="preserve"> 10 - 20 </t>
  </si>
  <si>
    <t xml:space="preserve"> 20 - 23 </t>
  </si>
  <si>
    <t xml:space="preserve">&gt;23 </t>
  </si>
  <si>
    <t>Ramps 40 mph or less</t>
  </si>
  <si>
    <t>Mainline roadways and ramps &gt;40 mph</t>
  </si>
  <si>
    <t>TDOT Standard Spec 501.17</t>
  </si>
  <si>
    <t>Hi Spd</t>
  </si>
  <si>
    <t>Ramps&lt;40</t>
  </si>
  <si>
    <t>For 100% Pay. Specification 501.17</t>
  </si>
  <si>
    <t>Section Type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</si>
  <si>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</si>
  <si>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 xml:space="preserve">Average </t>
  </si>
  <si>
    <t>PRI</t>
  </si>
  <si>
    <t>Heathe Hall</t>
  </si>
  <si>
    <t>Heather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</si>
</sst>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0.0"/>
    <numFmt numFmtId="166" formatCode="0;[Red]0"/>
  </numFmts>
  <fonts count="1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b/>
      <i/>
      <sz val="10"/>
      <color indexed="23"/>
      <name val="Arial"/>
      <family val="2"/>
    </font>
    <font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32"/>
      <name val="Arial"/>
      <family val="2"/>
    </font>
    <font>
      <sz val="10"/>
      <color indexed="22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" fontId="9" fillId="2" borderId="1" applyBorder="0">
      <alignment horizontal="right"/>
    </xf>
    <xf numFmtId="49" fontId="7" fillId="2" borderId="1" applyNumberFormat="0" applyFill="0">
      <alignment horizontal="center"/>
    </xf>
    <xf numFmtId="0" fontId="10" fillId="0" borderId="0" applyNumberFormat="0" applyBorder="0" applyAlignment="0">
      <alignment horizontal="centerContinuous"/>
      <protection hidden="1"/>
    </xf>
    <xf numFmtId="165" fontId="11" fillId="0" borderId="1" applyNumberFormat="0" applyBorder="0" applyProtection="0">
      <alignment horizontal="right"/>
      <protection locked="0"/>
    </xf>
    <xf numFmtId="165" fontId="12" fillId="0" borderId="1" applyNumberFormat="0">
      <alignment horizontal="right"/>
      <protection locked="0"/>
    </xf>
    <xf numFmtId="49" fontId="13" fillId="2" borderId="0" applyNumberFormat="0">
      <alignment horizontal="right"/>
    </xf>
    <xf numFmtId="0" fontId="7" fillId="0" borderId="0"/>
    <xf numFmtId="0" fontId="7" fillId="0" borderId="0"/>
    <xf numFmtId="0" fontId="18" fillId="0" borderId="0"/>
    <xf numFmtId="1" fontId="14" fillId="3" borderId="1" applyNumberFormat="0" applyBorder="0">
      <alignment horizontal="right"/>
    </xf>
    <xf numFmtId="165" fontId="14" fillId="3" borderId="1" applyNumberFormat="0">
      <alignment horizontal="right"/>
    </xf>
    <xf numFmtId="9" fontId="7" fillId="0" borderId="0" applyFont="0" applyFill="0" applyBorder="0" applyAlignment="0" applyProtection="0"/>
    <xf numFmtId="0" fontId="15" fillId="3" borderId="0" applyNumberFormat="0" applyBorder="0">
      <alignment horizontal="right"/>
    </xf>
    <xf numFmtId="0" fontId="16" fillId="0" borderId="2" applyNumberFormat="0" applyAlignment="0"/>
    <xf numFmtId="0" fontId="17" fillId="0" borderId="0" applyNumberFormat="0" applyBorder="0" applyAlignment="0">
      <alignment horizontal="centerContinuous"/>
      <protection locked="0"/>
    </xf>
    <xf numFmtId="1" fontId="11" fillId="0" borderId="1">
      <alignment horizontal="right"/>
      <protection locked="0"/>
    </xf>
    <xf numFmtId="49" fontId="7" fillId="2" borderId="0">
      <alignment horizontal="right"/>
    </xf>
    <xf numFmtId="165" fontId="7" fillId="2" borderId="1">
      <alignment horizontal="center"/>
    </xf>
  </cellStyleXfs>
  <cellXfs count="138">
    <xf numFmtId="0" fontId="0" fillId="0" borderId="0" xfId="0"/>
    <xf numFmtId="0" fontId="3" fillId="0" borderId="0" xfId="0" applyFont="1"/>
    <xf numFmtId="0" fontId="0" fillId="7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7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0" fillId="0" borderId="1" xfId="0" applyBorder="1"/>
    <xf numFmtId="0" fontId="7" fillId="0" borderId="9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0" xfId="0" applyFont="1" applyBorder="1" applyProtection="1"/>
    <xf numFmtId="0" fontId="7" fillId="0" borderId="12" xfId="0" applyFont="1" applyBorder="1" applyAlignment="1" applyProtection="1">
      <alignment horizontal="center"/>
    </xf>
    <xf numFmtId="2" fontId="7" fillId="4" borderId="13" xfId="0" applyNumberFormat="1" applyFont="1" applyFill="1" applyBorder="1" applyAlignment="1" applyProtection="1">
      <alignment horizontal="center"/>
      <protection locked="0"/>
    </xf>
    <xf numFmtId="2" fontId="7" fillId="4" borderId="14" xfId="0" applyNumberFormat="1" applyFont="1" applyFill="1" applyBorder="1" applyAlignment="1" applyProtection="1">
      <alignment horizontal="center"/>
      <protection locked="0"/>
    </xf>
    <xf numFmtId="49" fontId="7" fillId="4" borderId="14" xfId="0" applyNumberFormat="1" applyFont="1" applyFill="1" applyBorder="1" applyAlignment="1" applyProtection="1">
      <alignment horizontal="center"/>
      <protection locked="0"/>
    </xf>
    <xf numFmtId="1" fontId="7" fillId="4" borderId="14" xfId="0" applyNumberFormat="1" applyFont="1" applyFill="1" applyBorder="1" applyAlignment="1" applyProtection="1">
      <alignment horizontal="center"/>
      <protection locked="0"/>
    </xf>
    <xf numFmtId="2" fontId="7" fillId="4" borderId="13" xfId="0" applyNumberFormat="1" applyFont="1" applyFill="1" applyBorder="1" applyProtection="1">
      <protection locked="0"/>
    </xf>
    <xf numFmtId="2" fontId="7" fillId="4" borderId="14" xfId="0" applyNumberFormat="1" applyFont="1" applyFill="1" applyBorder="1" applyProtection="1">
      <protection locked="0"/>
    </xf>
    <xf numFmtId="49" fontId="7" fillId="4" borderId="14" xfId="0" applyNumberFormat="1" applyFont="1" applyFill="1" applyBorder="1" applyProtection="1">
      <protection locked="0"/>
    </xf>
    <xf numFmtId="1" fontId="7" fillId="4" borderId="14" xfId="0" applyNumberFormat="1" applyFont="1" applyFill="1" applyBorder="1" applyProtection="1">
      <protection locked="0"/>
    </xf>
    <xf numFmtId="2" fontId="7" fillId="4" borderId="15" xfId="0" applyNumberFormat="1" applyFont="1" applyFill="1" applyBorder="1" applyAlignment="1" applyProtection="1">
      <alignment horizontal="center"/>
      <protection locked="0"/>
    </xf>
    <xf numFmtId="2" fontId="7" fillId="4" borderId="16" xfId="0" applyNumberFormat="1" applyFont="1" applyFill="1" applyBorder="1" applyAlignment="1" applyProtection="1">
      <alignment horizontal="center"/>
      <protection locked="0"/>
    </xf>
    <xf numFmtId="49" fontId="7" fillId="4" borderId="16" xfId="0" applyNumberFormat="1" applyFont="1" applyFill="1" applyBorder="1" applyAlignment="1" applyProtection="1">
      <alignment horizontal="center"/>
      <protection locked="0"/>
    </xf>
    <xf numFmtId="1" fontId="7" fillId="4" borderId="16" xfId="0" applyNumberFormat="1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5" borderId="16" xfId="0" applyNumberFormat="1" applyFont="1" applyFill="1" applyBorder="1" applyAlignment="1" applyProtection="1">
      <alignment horizontal="center"/>
    </xf>
    <xf numFmtId="0" fontId="7" fillId="0" borderId="0" xfId="0" applyFont="1" applyBorder="1"/>
    <xf numFmtId="0" fontId="7" fillId="6" borderId="0" xfId="8" applyFill="1" applyProtection="1"/>
    <xf numFmtId="1" fontId="7" fillId="0" borderId="16" xfId="0" applyNumberFormat="1" applyFont="1" applyFill="1" applyBorder="1" applyAlignment="1" applyProtection="1">
      <alignment horizontal="center"/>
    </xf>
    <xf numFmtId="1" fontId="7" fillId="0" borderId="14" xfId="0" applyNumberFormat="1" applyFont="1" applyFill="1" applyBorder="1" applyAlignment="1" applyProtection="1">
      <alignment horizontal="center"/>
    </xf>
    <xf numFmtId="166" fontId="7" fillId="0" borderId="14" xfId="0" applyNumberFormat="1" applyFont="1" applyFill="1" applyBorder="1" applyAlignment="1" applyProtection="1">
      <alignment horizontal="center"/>
    </xf>
    <xf numFmtId="0" fontId="7" fillId="0" borderId="16" xfId="0" applyNumberFormat="1" applyFont="1" applyFill="1" applyBorder="1" applyAlignment="1" applyProtection="1">
      <alignment horizontal="center"/>
    </xf>
    <xf numFmtId="0" fontId="7" fillId="4" borderId="21" xfId="0" applyFont="1" applyFill="1" applyBorder="1" applyAlignment="1" applyProtection="1">
      <alignment horizontal="center"/>
      <protection locked="0"/>
    </xf>
    <xf numFmtId="0" fontId="7" fillId="4" borderId="22" xfId="0" applyFont="1" applyFill="1" applyBorder="1" applyAlignment="1" applyProtection="1">
      <alignment horizontal="center"/>
      <protection locked="0"/>
    </xf>
    <xf numFmtId="0" fontId="7" fillId="4" borderId="23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</xf>
    <xf numFmtId="0" fontId="7" fillId="4" borderId="24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164" fontId="7" fillId="4" borderId="21" xfId="0" applyNumberFormat="1" applyFont="1" applyFill="1" applyBorder="1" applyAlignment="1" applyProtection="1">
      <alignment horizontal="center"/>
      <protection locked="0"/>
    </xf>
    <xf numFmtId="164" fontId="7" fillId="4" borderId="22" xfId="0" applyNumberFormat="1" applyFont="1" applyFill="1" applyBorder="1" applyAlignment="1" applyProtection="1">
      <alignment horizontal="center"/>
      <protection locked="0"/>
    </xf>
    <xf numFmtId="164" fontId="7" fillId="4" borderId="23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7" xfId="0" applyFont="1" applyFill="1" applyBorder="1" applyAlignment="1" applyProtection="1">
      <alignment horizontal="center"/>
      <protection hidden="1"/>
    </xf>
    <xf numFmtId="0" fontId="5" fillId="0" borderId="6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horizontal="center"/>
      <protection hidden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7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4" fontId="7" fillId="0" borderId="11" xfId="0" applyNumberFormat="1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7" fillId="0" borderId="25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165" fontId="7" fillId="0" borderId="11" xfId="0" applyNumberFormat="1" applyFont="1" applyBorder="1" applyAlignment="1">
      <alignment horizontal="center"/>
    </xf>
    <xf numFmtId="0" fontId="7" fillId="0" borderId="0" xfId="0" applyFont="1" applyBorder="1" applyAlignment="1" applyProtection="1">
      <alignment horizontal="right"/>
    </xf>
    <xf numFmtId="0" fontId="7" fillId="0" borderId="41" xfId="0" applyFont="1" applyBorder="1" applyAlignment="1" applyProtection="1">
      <alignment horizontal="center"/>
    </xf>
    <xf numFmtId="0" fontId="7" fillId="0" borderId="42" xfId="0" applyFont="1" applyBorder="1" applyAlignment="1" applyProtection="1">
      <alignment horizontal="center"/>
    </xf>
    <xf numFmtId="0" fontId="7" fillId="0" borderId="4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35" xfId="0" applyFont="1" applyBorder="1" applyAlignment="1" applyProtection="1">
      <alignment horizont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4" borderId="34" xfId="0" applyFont="1" applyFill="1" applyBorder="1" applyAlignment="1" applyProtection="1">
      <alignment horizontal="left"/>
      <protection locked="0"/>
    </xf>
    <xf numFmtId="0" fontId="7" fillId="4" borderId="35" xfId="0" applyFont="1" applyFill="1" applyBorder="1" applyAlignment="1" applyProtection="1">
      <alignment horizontal="left"/>
      <protection locked="0"/>
    </xf>
    <xf numFmtId="0" fontId="7" fillId="4" borderId="36" xfId="0" applyFont="1" applyFill="1" applyBorder="1" applyAlignment="1" applyProtection="1">
      <alignment horizontal="left"/>
      <protection locked="0"/>
    </xf>
    <xf numFmtId="0" fontId="7" fillId="0" borderId="37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0" borderId="38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0" fontId="7" fillId="0" borderId="40" xfId="0" applyFont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left"/>
      <protection locked="0"/>
    </xf>
    <xf numFmtId="0" fontId="7" fillId="4" borderId="14" xfId="0" applyFont="1" applyFill="1" applyBorder="1" applyAlignment="1" applyProtection="1">
      <alignment horizontal="left"/>
      <protection locked="0"/>
    </xf>
    <xf numFmtId="0" fontId="7" fillId="4" borderId="33" xfId="0" applyFont="1" applyFill="1" applyBorder="1" applyAlignment="1" applyProtection="1">
      <alignment horizontal="left"/>
      <protection locked="0"/>
    </xf>
    <xf numFmtId="0" fontId="7" fillId="4" borderId="15" xfId="0" applyFont="1" applyFill="1" applyBorder="1" applyAlignment="1" applyProtection="1">
      <alignment horizontal="left"/>
      <protection locked="0"/>
    </xf>
    <xf numFmtId="0" fontId="7" fillId="4" borderId="16" xfId="0" applyFont="1" applyFill="1" applyBorder="1" applyAlignment="1" applyProtection="1">
      <alignment horizontal="left"/>
      <protection locked="0"/>
    </xf>
    <xf numFmtId="0" fontId="7" fillId="4" borderId="44" xfId="0" applyFont="1" applyFill="1" applyBorder="1" applyAlignment="1" applyProtection="1">
      <alignment horizontal="left"/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0" borderId="34" xfId="0" applyFont="1" applyBorder="1" applyAlignment="1" applyProtection="1"/>
    <xf numFmtId="0" fontId="7" fillId="0" borderId="35" xfId="0" applyFont="1" applyBorder="1" applyAlignment="1" applyProtection="1"/>
    <xf numFmtId="0" fontId="7" fillId="0" borderId="20" xfId="0" applyFont="1" applyBorder="1" applyAlignment="1" applyProtection="1"/>
    <xf numFmtId="0" fontId="7" fillId="0" borderId="26" xfId="0" applyFont="1" applyBorder="1" applyAlignment="1" applyProtection="1"/>
    <xf numFmtId="0" fontId="7" fillId="0" borderId="45" xfId="0" applyFont="1" applyBorder="1" applyAlignment="1" applyProtection="1">
      <alignment horizontal="center"/>
    </xf>
    <xf numFmtId="0" fontId="7" fillId="0" borderId="46" xfId="0" applyFont="1" applyBorder="1" applyAlignment="1" applyProtection="1">
      <alignment horizontal="center"/>
    </xf>
    <xf numFmtId="0" fontId="7" fillId="0" borderId="47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</cellXfs>
  <cellStyles count="19">
    <cellStyle name="Disabled Cells" xfId="1" xr:uid="{00000000-0005-0000-0000-000000000000}"/>
    <cellStyle name="Heading Text" xfId="2" xr:uid="{00000000-0005-0000-0000-000001000000}"/>
    <cellStyle name="HiddenTable" xfId="3" xr:uid="{00000000-0005-0000-0000-000002000000}"/>
    <cellStyle name="Input Cells" xfId="4" xr:uid="{00000000-0005-0000-0000-000003000000}"/>
    <cellStyle name="Input Cells with borders" xfId="5" xr:uid="{00000000-0005-0000-0000-000004000000}"/>
    <cellStyle name="Invisible" xfId="6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Output Cells" xfId="10" xr:uid="{00000000-0005-0000-0000-00000A000000}"/>
    <cellStyle name="Output Cells with borders" xfId="11" xr:uid="{00000000-0005-0000-0000-00000B000000}"/>
    <cellStyle name="Percent 2" xfId="12" xr:uid="{00000000-0005-0000-0000-00000C000000}"/>
    <cellStyle name="Report Output Cells" xfId="13" xr:uid="{00000000-0005-0000-0000-00000D000000}"/>
    <cellStyle name="Semi-Hidden" xfId="14" xr:uid="{00000000-0005-0000-0000-00000E000000}"/>
    <cellStyle name="UnhiddenTable" xfId="15" xr:uid="{00000000-0005-0000-0000-00000F000000}"/>
    <cellStyle name="Unlocked Input Cells" xfId="16" xr:uid="{00000000-0005-0000-0000-000010000000}"/>
    <cellStyle name="Visible Text" xfId="17" xr:uid="{00000000-0005-0000-0000-000011000000}"/>
    <cellStyle name="Visible Text with borders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ropLines="21" dropStyle="combo" dx="16" fmlaLink="'501.17 Spec11'!$I$5" fmlaRange="'501.17 Spec11'!$H$5:$H$7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7171" name="Rectangle 1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strike="noStrike">
              <a:solidFill>
                <a:srgbClr val="FF0000"/>
              </a:solidFill>
              <a:latin typeface="Tahoma"/>
              <a:cs typeface="Tahoma"/>
            </a:rPr>
            <a:t>TDOT E-Forms</a:t>
          </a:r>
          <a:endParaRPr lang="en-US" sz="1000" b="1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900" b="1" i="1" strike="noStrike">
              <a:solidFill>
                <a:srgbClr val="000000"/>
              </a:solidFill>
              <a:latin typeface="Tahoma"/>
              <a:cs typeface="Tahoma"/>
            </a:rPr>
            <a:t>Materials and Tests Electronic Forms</a:t>
          </a: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Tahoma"/>
              <a:cs typeface="Tahoma"/>
            </a:rPr>
            <a:t>Copyright 1984-1997 Microsoft Corporation</a:t>
          </a: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7174" name="Group 7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GrpSpPr>
          <a:grpSpLocks/>
        </xdr:cNvGrpSpPr>
      </xdr:nvGrpSpPr>
      <xdr:grpSpPr bwMode="auto">
        <a:xfrm>
          <a:off x="257175" y="300718"/>
          <a:ext cx="966107" cy="971550"/>
          <a:chOff x="27" y="56"/>
          <a:chExt cx="94" cy="95"/>
        </a:xfrm>
      </xdr:grpSpPr>
      <xdr:grpSp>
        <xdr:nvGrpSpPr>
          <xdr:cNvPr id="7178" name="Group 9">
            <a:extLst>
              <a:ext uri="{FF2B5EF4-FFF2-40B4-BE49-F238E27FC236}">
                <a16:creationId xmlns:a16="http://schemas.microsoft.com/office/drawing/2014/main" id="{00000000-0008-0000-0000-00000A1C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7179" name="Rectangle 10">
              <a:extLs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180" name="Rectangle 11">
              <a:extLs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181" name="Rectangle 12">
              <a:extLs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182" name="Rectangle 13">
              <a:extLs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183" name="Rectangle 14">
              <a:extLs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184" name="Rectangle 15">
              <a:extLs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185" name="Rectangle 16">
              <a:extLs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15" name="Rectangle 1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7176" name="Line 18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255814</xdr:colOff>
          <xdr:row>1</xdr:row>
          <xdr:rowOff>141514</xdr:rowOff>
        </xdr:from>
        <xdr:to>
          <xdr:col>2</xdr:col>
          <xdr:colOff>10886</xdr:colOff>
          <xdr:row>8</xdr:row>
          <xdr:rowOff>10886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 mc:Ignorable="a14" a14:legacySpreadsheetColorIndex="48"/>
            </a:solidFill>
            <a:ln w="1587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571500</xdr:colOff>
      <xdr:row>9</xdr:row>
      <xdr:rowOff>152400</xdr:rowOff>
    </xdr:from>
    <xdr:to>
      <xdr:col>9</xdr:col>
      <xdr:colOff>361950</xdr:colOff>
      <xdr:row>17</xdr:row>
      <xdr:rowOff>133350</xdr:rowOff>
    </xdr:to>
    <xdr:sp macro="" textlink="">
      <xdr:nvSpPr>
        <xdr:cNvPr id="18" name="Rectangl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1104900" y="1609725"/>
          <a:ext cx="4667250" cy="12763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+mn-ea"/>
              <a:cs typeface="Tahoma"/>
            </a:rPr>
            <a:t>DT-1707</a:t>
          </a:r>
          <a:r>
            <a:rPr lang="en-US" sz="800" b="1" i="0" strike="noStrike" baseline="0">
              <a:solidFill>
                <a:srgbClr val="000000"/>
              </a:solidFill>
              <a:latin typeface="Tahoma"/>
              <a:ea typeface="+mn-ea"/>
              <a:cs typeface="Tahoma"/>
            </a:rPr>
            <a:t>                                                                                                                         </a:t>
          </a:r>
          <a:r>
            <a:rPr lang="en-US" sz="800" b="1" i="0" strike="noStrike">
              <a:solidFill>
                <a:srgbClr val="000000"/>
              </a:solidFill>
              <a:latin typeface="Tahoma"/>
              <a:ea typeface="+mn-ea"/>
              <a:cs typeface="Tahoma"/>
            </a:rPr>
            <a:t>MAINLINE CONCRETE ROUGHNESS EVALUATION</a:t>
          </a:r>
        </a:p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+mn-ea"/>
              <a:cs typeface="Tahoma"/>
            </a:rPr>
            <a:t>1-26-2021 2015 SPEC BOOK ONLY</a:t>
          </a:r>
        </a:p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+mn-ea"/>
              <a:cs typeface="Tahoma"/>
            </a:rPr>
            <a:t>To record and report data</a:t>
          </a:r>
          <a:r>
            <a:rPr lang="en-US" sz="800" b="1" i="0" strike="noStrike" baseline="0">
              <a:solidFill>
                <a:srgbClr val="000000"/>
              </a:solidFill>
              <a:latin typeface="Tahoma"/>
              <a:ea typeface="+mn-ea"/>
              <a:cs typeface="Tahoma"/>
            </a:rPr>
            <a:t> for the frictional testing of pavement wearing surfaces owned and maintained by the Department. </a:t>
          </a:r>
        </a:p>
        <a:p>
          <a:pPr algn="just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ahoma"/>
              <a:ea typeface="+mn-e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76200</xdr:rowOff>
    </xdr:from>
    <xdr:to>
      <xdr:col>5</xdr:col>
      <xdr:colOff>485775</xdr:colOff>
      <xdr:row>2</xdr:row>
      <xdr:rowOff>657225</xdr:rowOff>
    </xdr:to>
    <xdr:pic>
      <xdr:nvPicPr>
        <xdr:cNvPr id="1026" name="Picture 4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238125"/>
          <a:ext cx="962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598714</xdr:colOff>
          <xdr:row>26</xdr:row>
          <xdr:rowOff>0</xdr:rowOff>
        </xdr:from>
        <xdr:to>
          <xdr:col>7</xdr:col>
          <xdr:colOff>598714</xdr:colOff>
          <xdr:row>26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</xdr:row>
      <xdr:rowOff>76200</xdr:rowOff>
    </xdr:from>
    <xdr:to>
      <xdr:col>8</xdr:col>
      <xdr:colOff>514350</xdr:colOff>
      <xdr:row>3</xdr:row>
      <xdr:rowOff>0</xdr:rowOff>
    </xdr:to>
    <xdr:pic>
      <xdr:nvPicPr>
        <xdr:cNvPr id="15361" name="Picture 4">
          <a:extLst>
            <a:ext uri="{FF2B5EF4-FFF2-40B4-BE49-F238E27FC236}">
              <a16:creationId xmlns:a16="http://schemas.microsoft.com/office/drawing/2014/main" id="{00000000-0008-0000-0200-00000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238125"/>
          <a:ext cx="10763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</xdr:row>
      <xdr:rowOff>76200</xdr:rowOff>
    </xdr:from>
    <xdr:to>
      <xdr:col>8</xdr:col>
      <xdr:colOff>514350</xdr:colOff>
      <xdr:row>3</xdr:row>
      <xdr:rowOff>0</xdr:rowOff>
    </xdr:to>
    <xdr:pic>
      <xdr:nvPicPr>
        <xdr:cNvPr id="10241" name="Picture 4">
          <a:extLst>
            <a:ext uri="{FF2B5EF4-FFF2-40B4-BE49-F238E27FC236}">
              <a16:creationId xmlns:a16="http://schemas.microsoft.com/office/drawing/2014/main" id="{00000000-0008-0000-03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238125"/>
          <a:ext cx="10763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</xdr:row>
      <xdr:rowOff>76200</xdr:rowOff>
    </xdr:from>
    <xdr:to>
      <xdr:col>8</xdr:col>
      <xdr:colOff>514350</xdr:colOff>
      <xdr:row>3</xdr:row>
      <xdr:rowOff>0</xdr:rowOff>
    </xdr:to>
    <xdr:pic>
      <xdr:nvPicPr>
        <xdr:cNvPr id="11265" name="Picture 4">
          <a:extLst>
            <a:ext uri="{FF2B5EF4-FFF2-40B4-BE49-F238E27FC236}">
              <a16:creationId xmlns:a16="http://schemas.microsoft.com/office/drawing/2014/main" id="{00000000-0008-0000-04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238125"/>
          <a:ext cx="10763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</xdr:row>
      <xdr:rowOff>76200</xdr:rowOff>
    </xdr:from>
    <xdr:to>
      <xdr:col>8</xdr:col>
      <xdr:colOff>514350</xdr:colOff>
      <xdr:row>3</xdr:row>
      <xdr:rowOff>0</xdr:rowOff>
    </xdr:to>
    <xdr:pic>
      <xdr:nvPicPr>
        <xdr:cNvPr id="12289" name="Picture 4">
          <a:extLst>
            <a:ext uri="{FF2B5EF4-FFF2-40B4-BE49-F238E27FC236}">
              <a16:creationId xmlns:a16="http://schemas.microsoft.com/office/drawing/2014/main" id="{00000000-0008-0000-0500-00000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238125"/>
          <a:ext cx="10763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</xdr:row>
      <xdr:rowOff>76200</xdr:rowOff>
    </xdr:from>
    <xdr:to>
      <xdr:col>8</xdr:col>
      <xdr:colOff>514350</xdr:colOff>
      <xdr:row>3</xdr:row>
      <xdr:rowOff>0</xdr:rowOff>
    </xdr:to>
    <xdr:pic>
      <xdr:nvPicPr>
        <xdr:cNvPr id="13313" name="Picture 4">
          <a:extLst>
            <a:ext uri="{FF2B5EF4-FFF2-40B4-BE49-F238E27FC236}">
              <a16:creationId xmlns:a16="http://schemas.microsoft.com/office/drawing/2014/main" id="{00000000-0008-0000-0600-00000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238125"/>
          <a:ext cx="10763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49</xdr:row>
          <xdr:rowOff>10886</xdr:rowOff>
        </xdr:from>
        <xdr:to>
          <xdr:col>11</xdr:col>
          <xdr:colOff>457200</xdr:colOff>
          <xdr:row>95</xdr:row>
          <xdr:rowOff>103414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103414</xdr:colOff>
          <xdr:row>96</xdr:row>
          <xdr:rowOff>114300</xdr:rowOff>
        </xdr:from>
        <xdr:to>
          <xdr:col>11</xdr:col>
          <xdr:colOff>446314</xdr:colOff>
          <xdr:row>143</xdr:row>
          <xdr:rowOff>48986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8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103414</xdr:colOff>
          <xdr:row>144</xdr:row>
          <xdr:rowOff>76200</xdr:rowOff>
        </xdr:from>
        <xdr:to>
          <xdr:col>11</xdr:col>
          <xdr:colOff>446314</xdr:colOff>
          <xdr:row>191</xdr:row>
          <xdr:rowOff>10886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8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</xdr:row>
          <xdr:rowOff>0</xdr:rowOff>
        </xdr:from>
        <xdr:to>
          <xdr:col>11</xdr:col>
          <xdr:colOff>495300</xdr:colOff>
          <xdr:row>47</xdr:row>
          <xdr:rowOff>97971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8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oleObject" Target="../embeddings/oleObject2.bin"/><Relationship Id="rId7" Type="http://schemas.openxmlformats.org/officeDocument/2006/relationships/oleObject" Target="../embeddings/oleObject4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8.xml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10" Type="http://schemas.openxmlformats.org/officeDocument/2006/relationships/image" Target="../media/image6.emf"/><Relationship Id="rId4" Type="http://schemas.openxmlformats.org/officeDocument/2006/relationships/image" Target="../media/image3.emf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L60"/>
  <sheetViews>
    <sheetView showGridLines="0" showRowColHeaders="0" tabSelected="1" workbookViewId="0">
      <selection sqref="A1:IV65536"/>
    </sheetView>
  </sheetViews>
  <sheetFormatPr defaultColWidth="0" defaultRowHeight="12.75" customHeight="1" zeroHeight="1" x14ac:dyDescent="0.3"/>
  <cols>
    <col min="1" max="1" width="8" style="51" customWidth="1"/>
    <col min="2" max="10" width="9.15234375" style="51" customWidth="1"/>
    <col min="11" max="11" width="0" style="51" hidden="1" customWidth="1"/>
    <col min="12" max="12" width="7.15234375" style="51" hidden="1" customWidth="1"/>
    <col min="13" max="16384" width="0" style="51" hidden="1"/>
  </cols>
  <sheetData>
    <row r="1" ht="12.45" x14ac:dyDescent="0.3"/>
    <row r="2" ht="12.45" x14ac:dyDescent="0.3"/>
    <row r="3" ht="12.45" x14ac:dyDescent="0.3"/>
    <row r="4" ht="12.45" x14ac:dyDescent="0.3"/>
    <row r="5" ht="12.45" x14ac:dyDescent="0.3"/>
    <row r="6" ht="12.45" x14ac:dyDescent="0.3"/>
    <row r="7" ht="12.45" x14ac:dyDescent="0.3"/>
    <row r="8" ht="12.45" x14ac:dyDescent="0.3"/>
    <row r="9" ht="12.45" x14ac:dyDescent="0.3"/>
    <row r="10" ht="12.45" x14ac:dyDescent="0.3"/>
    <row r="11" ht="12.45" x14ac:dyDescent="0.3"/>
    <row r="12" ht="12.45" x14ac:dyDescent="0.3"/>
    <row r="13" ht="12.45" x14ac:dyDescent="0.3"/>
    <row r="14" ht="12.45" x14ac:dyDescent="0.3"/>
    <row r="15" ht="12.45" x14ac:dyDescent="0.3"/>
    <row r="16" ht="12.45" x14ac:dyDescent="0.3"/>
    <row r="17" ht="12.45" x14ac:dyDescent="0.3"/>
    <row r="18" ht="12.45" x14ac:dyDescent="0.3"/>
    <row r="19" ht="12.45" x14ac:dyDescent="0.3"/>
    <row r="20" ht="12.45" hidden="1" x14ac:dyDescent="0.3"/>
    <row r="21" ht="12.45" hidden="1" x14ac:dyDescent="0.3"/>
    <row r="22" ht="12.45" hidden="1" x14ac:dyDescent="0.3"/>
    <row r="23" ht="12.45" hidden="1" x14ac:dyDescent="0.3"/>
    <row r="24" ht="12.45" hidden="1" x14ac:dyDescent="0.3"/>
    <row r="25" ht="12.45" hidden="1" x14ac:dyDescent="0.3"/>
    <row r="26" ht="12.45" hidden="1" x14ac:dyDescent="0.3"/>
    <row r="27" ht="12.45" hidden="1" x14ac:dyDescent="0.3"/>
    <row r="28" ht="12.45" hidden="1" x14ac:dyDescent="0.3"/>
    <row r="29" ht="12.45" hidden="1" x14ac:dyDescent="0.3"/>
    <row r="30" ht="12.45" hidden="1" x14ac:dyDescent="0.3"/>
    <row r="31" ht="12.45" hidden="1" x14ac:dyDescent="0.3"/>
    <row r="32" ht="12.45" hidden="1" x14ac:dyDescent="0.3"/>
    <row r="33" ht="12.45" hidden="1" x14ac:dyDescent="0.3"/>
    <row r="34" ht="12.45" hidden="1" x14ac:dyDescent="0.3"/>
    <row r="35" ht="12.45" hidden="1" x14ac:dyDescent="0.3"/>
    <row r="36" ht="12.45" hidden="1" x14ac:dyDescent="0.3"/>
    <row r="37" ht="12.45" hidden="1" x14ac:dyDescent="0.3"/>
    <row r="38" ht="12.45" hidden="1" x14ac:dyDescent="0.3"/>
    <row r="39" ht="12.45" hidden="1" x14ac:dyDescent="0.3"/>
    <row r="40" ht="12.45" hidden="1" x14ac:dyDescent="0.3"/>
    <row r="41" ht="12.45" hidden="1" x14ac:dyDescent="0.3"/>
    <row r="42" ht="12.45" hidden="1" x14ac:dyDescent="0.3"/>
    <row r="43" ht="12.45" hidden="1" x14ac:dyDescent="0.3"/>
    <row r="44" ht="12.45" hidden="1" x14ac:dyDescent="0.3"/>
    <row r="45" ht="12.45" hidden="1" x14ac:dyDescent="0.3"/>
    <row r="46" ht="12.45" hidden="1" x14ac:dyDescent="0.3"/>
    <row r="47" ht="12.45" hidden="1" x14ac:dyDescent="0.3"/>
    <row r="48" ht="12.45" hidden="1" x14ac:dyDescent="0.3"/>
    <row r="49" ht="12.45" hidden="1" x14ac:dyDescent="0.3"/>
    <row r="50" ht="12.45" hidden="1" x14ac:dyDescent="0.3"/>
    <row r="51" ht="12.45" hidden="1" x14ac:dyDescent="0.3"/>
    <row r="52" ht="12.45" hidden="1" x14ac:dyDescent="0.3"/>
    <row r="53" ht="12.45" hidden="1" x14ac:dyDescent="0.3"/>
    <row r="54" ht="12.45" hidden="1" x14ac:dyDescent="0.3"/>
    <row r="55" ht="12.45" hidden="1" x14ac:dyDescent="0.3"/>
    <row r="56" ht="12.45" hidden="1" x14ac:dyDescent="0.3"/>
    <row r="57" ht="12.45" hidden="1" x14ac:dyDescent="0.3"/>
    <row r="58" ht="12.45" hidden="1" x14ac:dyDescent="0.3"/>
    <row r="59" ht="12.45" hidden="1" x14ac:dyDescent="0.3"/>
    <row r="60" ht="12.45" hidden="1" x14ac:dyDescent="0.3"/>
  </sheetData>
  <sheetProtection selectLockedCells="1" selectUnlockedCells="1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7169" r:id="rId4">
          <objectPr defaultSize="0" autoPict="0" r:id="rId5">
            <anchor moveWithCells="1" sizeWithCells="1">
              <from>
                <xdr:col>0</xdr:col>
                <xdr:colOff>255814</xdr:colOff>
                <xdr:row>1</xdr:row>
                <xdr:rowOff>141514</xdr:rowOff>
              </from>
              <to>
                <xdr:col>2</xdr:col>
                <xdr:colOff>10886</xdr:colOff>
                <xdr:row>8</xdr:row>
                <xdr:rowOff>10886</xdr:rowOff>
              </to>
            </anchor>
          </objectPr>
        </oleObject>
      </mc:Choice>
      <mc:Fallback>
        <oleObject progId="MS_ClipArt_Gallery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showGridLines="0" zoomScale="115" zoomScaleNormal="115" workbookViewId="0">
      <selection activeCell="C18" sqref="C18:E18"/>
    </sheetView>
  </sheetViews>
  <sheetFormatPr defaultColWidth="0" defaultRowHeight="12.45" zeroHeight="1" x14ac:dyDescent="0.3"/>
  <cols>
    <col min="1" max="1" width="2.3828125" customWidth="1"/>
    <col min="2" max="9" width="9.15234375" customWidth="1"/>
    <col min="10" max="10" width="2.3828125" customWidth="1"/>
    <col min="11" max="16384" width="9.15234375" hidden="1"/>
  </cols>
  <sheetData>
    <row r="1" spans="1:10" x14ac:dyDescent="0.3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2"/>
      <c r="B2" s="3"/>
      <c r="C2" s="4"/>
      <c r="D2" s="4"/>
      <c r="E2" s="4"/>
      <c r="F2" s="4"/>
      <c r="G2" s="4"/>
      <c r="H2" s="4"/>
      <c r="I2" s="5"/>
      <c r="J2" s="2"/>
    </row>
    <row r="3" spans="1:10" ht="52.5" customHeight="1" x14ac:dyDescent="0.3">
      <c r="A3" s="2"/>
      <c r="B3" s="6"/>
      <c r="C3" s="7"/>
      <c r="D3" s="7"/>
      <c r="E3" s="7"/>
      <c r="F3" s="7"/>
      <c r="G3" s="7"/>
      <c r="H3" s="7"/>
      <c r="I3" s="8"/>
      <c r="J3" s="2"/>
    </row>
    <row r="4" spans="1:10" ht="15" x14ac:dyDescent="0.35">
      <c r="A4" s="2"/>
      <c r="B4" s="65" t="s">
        <v>47</v>
      </c>
      <c r="C4" s="66"/>
      <c r="D4" s="66"/>
      <c r="E4" s="66"/>
      <c r="F4" s="66"/>
      <c r="G4" s="66"/>
      <c r="H4" s="66"/>
      <c r="I4" s="67"/>
      <c r="J4" s="2"/>
    </row>
    <row r="5" spans="1:10" ht="15" x14ac:dyDescent="0.35">
      <c r="A5" s="2"/>
      <c r="B5" s="65" t="s">
        <v>48</v>
      </c>
      <c r="C5" s="66"/>
      <c r="D5" s="66"/>
      <c r="E5" s="66"/>
      <c r="F5" s="66"/>
      <c r="G5" s="66"/>
      <c r="H5" s="66"/>
      <c r="I5" s="67"/>
      <c r="J5" s="2"/>
    </row>
    <row r="6" spans="1:10" x14ac:dyDescent="0.3">
      <c r="A6" s="2"/>
      <c r="B6" s="68" t="s">
        <v>49</v>
      </c>
      <c r="C6" s="69"/>
      <c r="D6" s="69"/>
      <c r="E6" s="69"/>
      <c r="F6" s="69"/>
      <c r="G6" s="69"/>
      <c r="H6" s="69"/>
      <c r="I6" s="70"/>
      <c r="J6" s="2"/>
    </row>
    <row r="7" spans="1:10" x14ac:dyDescent="0.3">
      <c r="A7" s="2"/>
      <c r="B7" s="71" t="s">
        <v>50</v>
      </c>
      <c r="C7" s="72"/>
      <c r="D7" s="72"/>
      <c r="E7" s="72"/>
      <c r="F7" s="72"/>
      <c r="G7" s="72"/>
      <c r="H7" s="72"/>
      <c r="I7" s="73"/>
      <c r="J7" s="2"/>
    </row>
    <row r="8" spans="1:10" x14ac:dyDescent="0.3">
      <c r="A8" s="2"/>
      <c r="B8" s="71" t="s">
        <v>51</v>
      </c>
      <c r="C8" s="72"/>
      <c r="D8" s="72"/>
      <c r="E8" s="72"/>
      <c r="F8" s="72"/>
      <c r="G8" s="72"/>
      <c r="H8" s="72"/>
      <c r="I8" s="73"/>
      <c r="J8" s="2"/>
    </row>
    <row r="9" spans="1:10" x14ac:dyDescent="0.3">
      <c r="A9" s="2"/>
      <c r="B9" s="9"/>
      <c r="C9" s="10"/>
      <c r="D9" s="10"/>
      <c r="E9" s="10"/>
      <c r="F9" s="10"/>
      <c r="G9" s="10"/>
      <c r="H9" s="10"/>
      <c r="I9" s="11"/>
      <c r="J9" s="2"/>
    </row>
    <row r="10" spans="1:10" x14ac:dyDescent="0.3">
      <c r="A10" s="2"/>
      <c r="B10" s="9"/>
      <c r="C10" s="61" t="s">
        <v>52</v>
      </c>
      <c r="D10" s="61"/>
      <c r="E10" s="61"/>
      <c r="F10" s="61"/>
      <c r="G10" s="61"/>
      <c r="H10" s="61"/>
      <c r="I10" s="11"/>
      <c r="J10" s="2"/>
    </row>
    <row r="11" spans="1:10" x14ac:dyDescent="0.3">
      <c r="A11" s="2"/>
      <c r="B11" s="9"/>
      <c r="C11" s="61" t="s">
        <v>53</v>
      </c>
      <c r="D11" s="61"/>
      <c r="E11" s="61"/>
      <c r="F11" s="61"/>
      <c r="G11" s="61"/>
      <c r="H11" s="61"/>
      <c r="I11" s="11"/>
      <c r="J11" s="2"/>
    </row>
    <row r="12" spans="1:10" x14ac:dyDescent="0.3">
      <c r="A12" s="2"/>
      <c r="B12" s="9"/>
      <c r="C12" s="13"/>
      <c r="D12" s="13"/>
      <c r="E12" s="13"/>
      <c r="F12" s="13"/>
      <c r="G12" s="13"/>
      <c r="H12" s="13"/>
      <c r="I12" s="11"/>
      <c r="J12" s="2"/>
    </row>
    <row r="13" spans="1:10" x14ac:dyDescent="0.3">
      <c r="A13" s="2"/>
      <c r="B13" s="9"/>
      <c r="C13" s="59" t="s">
        <v>0</v>
      </c>
      <c r="D13" s="59"/>
      <c r="E13" s="59"/>
      <c r="F13" s="60"/>
      <c r="G13" s="60"/>
      <c r="H13" s="60"/>
      <c r="I13" s="11"/>
      <c r="J13" s="2"/>
    </row>
    <row r="14" spans="1:10" x14ac:dyDescent="0.3">
      <c r="A14" s="2"/>
      <c r="B14" s="9"/>
      <c r="C14" s="59" t="s">
        <v>2</v>
      </c>
      <c r="D14" s="59"/>
      <c r="E14" s="59"/>
      <c r="F14" s="62"/>
      <c r="G14" s="63"/>
      <c r="H14" s="64"/>
      <c r="I14" s="11"/>
      <c r="J14" s="2"/>
    </row>
    <row r="15" spans="1:10" x14ac:dyDescent="0.3">
      <c r="A15" s="2"/>
      <c r="B15" s="9"/>
      <c r="C15" s="59" t="s">
        <v>32</v>
      </c>
      <c r="D15" s="59"/>
      <c r="E15" s="59"/>
      <c r="F15" s="56"/>
      <c r="G15" s="57"/>
      <c r="H15" s="58"/>
      <c r="I15" s="11"/>
      <c r="J15" s="2"/>
    </row>
    <row r="16" spans="1:10" x14ac:dyDescent="0.3">
      <c r="A16" s="2"/>
      <c r="B16" s="9"/>
      <c r="C16" s="59" t="s">
        <v>33</v>
      </c>
      <c r="D16" s="59"/>
      <c r="E16" s="59"/>
      <c r="F16" s="56"/>
      <c r="G16" s="57"/>
      <c r="H16" s="58"/>
      <c r="I16" s="11"/>
      <c r="J16" s="2"/>
    </row>
    <row r="17" spans="1:10" x14ac:dyDescent="0.3">
      <c r="A17" s="2"/>
      <c r="B17" s="9"/>
      <c r="C17" s="59" t="s">
        <v>34</v>
      </c>
      <c r="D17" s="59"/>
      <c r="E17" s="59"/>
      <c r="F17" s="56"/>
      <c r="G17" s="57"/>
      <c r="H17" s="58"/>
      <c r="I17" s="11"/>
      <c r="J17" s="2"/>
    </row>
    <row r="18" spans="1:10" x14ac:dyDescent="0.3">
      <c r="A18" s="2"/>
      <c r="B18" s="9"/>
      <c r="C18" s="59" t="s">
        <v>35</v>
      </c>
      <c r="D18" s="59"/>
      <c r="E18" s="59"/>
      <c r="F18" s="56"/>
      <c r="G18" s="57"/>
      <c r="H18" s="58"/>
      <c r="I18" s="11"/>
      <c r="J18" s="2"/>
    </row>
    <row r="19" spans="1:10" x14ac:dyDescent="0.3">
      <c r="A19" s="2"/>
      <c r="B19" s="9"/>
      <c r="C19" s="59" t="s">
        <v>5</v>
      </c>
      <c r="D19" s="59"/>
      <c r="E19" s="59"/>
      <c r="F19" s="56"/>
      <c r="G19" s="57"/>
      <c r="H19" s="58"/>
      <c r="I19" s="11"/>
      <c r="J19" s="2"/>
    </row>
    <row r="20" spans="1:10" x14ac:dyDescent="0.3">
      <c r="A20" s="2"/>
      <c r="B20" s="9"/>
      <c r="C20" s="59" t="s">
        <v>9</v>
      </c>
      <c r="D20" s="59"/>
      <c r="E20" s="59"/>
      <c r="F20" s="56"/>
      <c r="G20" s="57"/>
      <c r="H20" s="58"/>
      <c r="I20" s="11"/>
      <c r="J20" s="2"/>
    </row>
    <row r="21" spans="1:10" x14ac:dyDescent="0.3">
      <c r="A21" s="2"/>
      <c r="B21" s="9"/>
      <c r="C21" s="59" t="s">
        <v>10</v>
      </c>
      <c r="D21" s="59"/>
      <c r="E21" s="59"/>
      <c r="F21" s="56"/>
      <c r="G21" s="57"/>
      <c r="H21" s="58"/>
      <c r="I21" s="11"/>
      <c r="J21" s="2"/>
    </row>
    <row r="22" spans="1:10" x14ac:dyDescent="0.3">
      <c r="A22" s="2"/>
      <c r="B22" s="9"/>
      <c r="C22" s="59" t="s">
        <v>11</v>
      </c>
      <c r="D22" s="59"/>
      <c r="E22" s="59"/>
      <c r="F22" s="56"/>
      <c r="G22" s="57"/>
      <c r="H22" s="58"/>
      <c r="I22" s="11"/>
      <c r="J22" s="2"/>
    </row>
    <row r="23" spans="1:10" x14ac:dyDescent="0.3">
      <c r="A23" s="2"/>
      <c r="B23" s="9"/>
      <c r="C23" s="59" t="s">
        <v>12</v>
      </c>
      <c r="D23" s="59"/>
      <c r="E23" s="59"/>
      <c r="F23" s="62"/>
      <c r="G23" s="63"/>
      <c r="H23" s="64"/>
      <c r="I23" s="11"/>
      <c r="J23" s="2"/>
    </row>
    <row r="24" spans="1:10" x14ac:dyDescent="0.3">
      <c r="A24" s="2"/>
      <c r="B24" s="9"/>
      <c r="C24" s="59" t="s">
        <v>6</v>
      </c>
      <c r="D24" s="59"/>
      <c r="E24" s="59"/>
      <c r="F24" s="56"/>
      <c r="G24" s="57"/>
      <c r="H24" s="58"/>
      <c r="I24" s="11"/>
      <c r="J24" s="2"/>
    </row>
    <row r="25" spans="1:10" x14ac:dyDescent="0.3">
      <c r="A25" s="2"/>
      <c r="B25" s="9"/>
      <c r="C25" s="59" t="s">
        <v>36</v>
      </c>
      <c r="D25" s="59"/>
      <c r="E25" s="59"/>
      <c r="F25" s="56"/>
      <c r="G25" s="57"/>
      <c r="H25" s="58"/>
      <c r="I25" s="11"/>
      <c r="J25" s="2"/>
    </row>
    <row r="26" spans="1:10" x14ac:dyDescent="0.3">
      <c r="A26" s="2"/>
      <c r="B26" s="9"/>
      <c r="C26" s="59" t="s">
        <v>39</v>
      </c>
      <c r="D26" s="59"/>
      <c r="E26" s="59"/>
      <c r="F26" s="62"/>
      <c r="G26" s="63"/>
      <c r="H26" s="64"/>
      <c r="I26" s="11"/>
      <c r="J26" s="2"/>
    </row>
    <row r="27" spans="1:10" x14ac:dyDescent="0.3">
      <c r="A27" s="2"/>
      <c r="B27" s="9"/>
      <c r="C27" s="50" t="s">
        <v>76</v>
      </c>
      <c r="D27" s="10"/>
      <c r="E27" s="10"/>
      <c r="F27" s="10"/>
      <c r="G27" s="10"/>
      <c r="H27" s="10"/>
      <c r="I27" s="11"/>
      <c r="J27" s="2"/>
    </row>
    <row r="28" spans="1:10" x14ac:dyDescent="0.3">
      <c r="A28" s="2"/>
      <c r="B28" s="9"/>
      <c r="C28" s="74"/>
      <c r="D28" s="74"/>
      <c r="E28" s="74"/>
      <c r="F28" s="74"/>
      <c r="G28" s="74"/>
      <c r="H28" s="74"/>
      <c r="I28" s="75"/>
      <c r="J28" s="2"/>
    </row>
    <row r="29" spans="1:10" x14ac:dyDescent="0.3">
      <c r="A29" s="2"/>
      <c r="B29" s="14"/>
      <c r="C29" s="15"/>
      <c r="D29" s="15"/>
      <c r="E29" s="15"/>
      <c r="F29" s="15"/>
      <c r="G29" s="15"/>
      <c r="H29" s="15"/>
      <c r="I29" s="16"/>
      <c r="J29" s="2"/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idden="1" x14ac:dyDescent="0.3"/>
    <row r="32" spans="1:10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</sheetData>
  <sheetProtection password="CC11" sheet="1" objects="1" scenarios="1"/>
  <mergeCells count="36">
    <mergeCell ref="B4:I4"/>
    <mergeCell ref="C28:I28"/>
    <mergeCell ref="F26:H26"/>
    <mergeCell ref="C26:E26"/>
    <mergeCell ref="F21:H21"/>
    <mergeCell ref="F22:H22"/>
    <mergeCell ref="C14:E14"/>
    <mergeCell ref="F14:H14"/>
    <mergeCell ref="C25:E25"/>
    <mergeCell ref="C23:E23"/>
    <mergeCell ref="F19:H19"/>
    <mergeCell ref="C20:E20"/>
    <mergeCell ref="C19:E19"/>
    <mergeCell ref="F18:H18"/>
    <mergeCell ref="F16:H16"/>
    <mergeCell ref="F17:H17"/>
    <mergeCell ref="B5:I5"/>
    <mergeCell ref="B6:I6"/>
    <mergeCell ref="B7:I7"/>
    <mergeCell ref="B8:I8"/>
    <mergeCell ref="C10:H10"/>
    <mergeCell ref="F25:H25"/>
    <mergeCell ref="C18:E18"/>
    <mergeCell ref="F13:H13"/>
    <mergeCell ref="C13:E13"/>
    <mergeCell ref="C11:H11"/>
    <mergeCell ref="F23:H23"/>
    <mergeCell ref="F20:H20"/>
    <mergeCell ref="C21:E21"/>
    <mergeCell ref="C22:E22"/>
    <mergeCell ref="C24:E24"/>
    <mergeCell ref="F24:H24"/>
    <mergeCell ref="C16:E16"/>
    <mergeCell ref="C15:E15"/>
    <mergeCell ref="F15:H15"/>
    <mergeCell ref="C17:E17"/>
  </mergeCells>
  <pageMargins left="0.75" right="0.75" top="1" bottom="1" header="0.5" footer="0.5"/>
  <pageSetup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Fill="0" autoLine="0" autoPict="0">
                <anchor moveWithCells="1">
                  <from>
                    <xdr:col>4</xdr:col>
                    <xdr:colOff>598714</xdr:colOff>
                    <xdr:row>26</xdr:row>
                    <xdr:rowOff>0</xdr:rowOff>
                  </from>
                  <to>
                    <xdr:col>7</xdr:col>
                    <xdr:colOff>598714</xdr:colOff>
                    <xdr:row>26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79"/>
  <sheetViews>
    <sheetView showGridLines="0" topLeftCell="A34" workbookViewId="0">
      <selection activeCell="O48" sqref="O48"/>
    </sheetView>
  </sheetViews>
  <sheetFormatPr defaultColWidth="0" defaultRowHeight="12.45" zeroHeight="1" x14ac:dyDescent="0.3"/>
  <cols>
    <col min="1" max="1" width="2.3828125" customWidth="1"/>
    <col min="2" max="2" width="9.15234375" customWidth="1"/>
    <col min="3" max="4" width="10.69140625" customWidth="1"/>
    <col min="5" max="5" width="10.84375" customWidth="1"/>
    <col min="6" max="13" width="9.69140625" customWidth="1"/>
    <col min="14" max="14" width="11.69140625" customWidth="1"/>
    <col min="15" max="15" width="9.15234375" customWidth="1"/>
    <col min="16" max="16" width="2.3828125" customWidth="1"/>
    <col min="17" max="16384" width="9.15234375" hidden="1"/>
  </cols>
  <sheetData>
    <row r="1" spans="1:256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3" customHeight="1" x14ac:dyDescent="0.3">
      <c r="A3" s="2"/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15" x14ac:dyDescent="0.35">
      <c r="A4" s="2"/>
      <c r="B4" s="65" t="s">
        <v>47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  <c r="P4" s="2"/>
    </row>
    <row r="5" spans="1:256" ht="15" x14ac:dyDescent="0.35">
      <c r="A5" s="2"/>
      <c r="B5" s="65" t="s">
        <v>48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2"/>
    </row>
    <row r="6" spans="1:256" x14ac:dyDescent="0.3">
      <c r="A6" s="2"/>
      <c r="B6" s="68" t="s">
        <v>49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  <c r="P6" s="2"/>
    </row>
    <row r="7" spans="1:256" x14ac:dyDescent="0.3">
      <c r="A7" s="2"/>
      <c r="B7" s="71" t="s">
        <v>50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2"/>
    </row>
    <row r="8" spans="1:256" x14ac:dyDescent="0.3">
      <c r="A8" s="2"/>
      <c r="B8" s="71" t="s">
        <v>51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  <c r="P8" s="2"/>
    </row>
    <row r="9" spans="1:256" x14ac:dyDescent="0.3">
      <c r="A9" s="2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2"/>
    </row>
    <row r="10" spans="1:256" x14ac:dyDescent="0.3">
      <c r="A10" s="2"/>
      <c r="B10" s="9"/>
      <c r="C10" s="61" t="s">
        <v>54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11"/>
      <c r="P10" s="2"/>
    </row>
    <row r="11" spans="1:256" x14ac:dyDescent="0.3">
      <c r="A11" s="2"/>
      <c r="B11" s="9"/>
      <c r="C11" s="61" t="s">
        <v>53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11"/>
      <c r="P11" s="2"/>
    </row>
    <row r="12" spans="1:256" s="1" customFormat="1" ht="15.45" x14ac:dyDescent="0.4">
      <c r="A12" s="2"/>
      <c r="B12" s="18"/>
      <c r="C12" s="78"/>
      <c r="D12" s="78"/>
      <c r="E12" s="78"/>
      <c r="F12" s="77"/>
      <c r="G12" s="77"/>
      <c r="H12" s="77"/>
      <c r="I12" s="77"/>
      <c r="J12" s="77"/>
      <c r="K12" s="77"/>
      <c r="L12" s="78"/>
      <c r="M12" s="78"/>
      <c r="N12" s="78"/>
      <c r="O12" s="19"/>
      <c r="P12" s="2"/>
    </row>
    <row r="13" spans="1:256" s="1" customFormat="1" ht="14.15" x14ac:dyDescent="0.35">
      <c r="A13" s="2"/>
      <c r="B13" s="18"/>
      <c r="C13" s="59" t="s">
        <v>0</v>
      </c>
      <c r="D13" s="59"/>
      <c r="E13" s="21" t="str">
        <f>IF(Info!F13=""," ",Info!F13)</f>
        <v xml:space="preserve"> </v>
      </c>
      <c r="F13" s="61"/>
      <c r="G13" s="61"/>
      <c r="H13" s="61"/>
      <c r="I13" s="61"/>
      <c r="J13" s="61"/>
      <c r="K13" s="61"/>
      <c r="L13" s="12" t="s">
        <v>2</v>
      </c>
      <c r="M13" s="76" t="str">
        <f>IF(Info!F14=""," ",Info!F14)</f>
        <v xml:space="preserve"> </v>
      </c>
      <c r="N13" s="76"/>
      <c r="O13" s="19"/>
      <c r="P13" s="2"/>
    </row>
    <row r="14" spans="1:256" s="1" customFormat="1" ht="14.15" x14ac:dyDescent="0.35">
      <c r="A14" s="2"/>
      <c r="B14" s="18"/>
      <c r="C14" s="59" t="s">
        <v>1</v>
      </c>
      <c r="D14" s="59"/>
      <c r="E14" s="22">
        <v>1</v>
      </c>
      <c r="F14" s="61"/>
      <c r="G14" s="61"/>
      <c r="H14" s="61"/>
      <c r="I14" s="61"/>
      <c r="J14" s="61"/>
      <c r="K14" s="61"/>
      <c r="L14" s="23"/>
      <c r="M14" s="61"/>
      <c r="N14" s="61"/>
      <c r="O14" s="19"/>
      <c r="P14" s="2"/>
    </row>
    <row r="15" spans="1:256" s="1" customFormat="1" ht="15.75" customHeight="1" x14ac:dyDescent="0.35">
      <c r="A15" s="2"/>
      <c r="B15" s="18"/>
      <c r="C15" s="59" t="s">
        <v>3</v>
      </c>
      <c r="D15" s="59"/>
      <c r="E15" s="81" t="str">
        <f>IF(Info!F15=""," ",Info!F15)</f>
        <v xml:space="preserve"> </v>
      </c>
      <c r="F15" s="81"/>
      <c r="G15" s="81"/>
      <c r="H15" s="81"/>
      <c r="I15" s="61" t="s">
        <v>8</v>
      </c>
      <c r="J15" s="61"/>
      <c r="K15" s="81" t="str">
        <f>IF(Info!F17=""," ",Info!F17)</f>
        <v xml:space="preserve"> </v>
      </c>
      <c r="L15" s="81"/>
      <c r="M15" s="81"/>
      <c r="N15" s="81"/>
      <c r="O15" s="19"/>
      <c r="P15" s="2"/>
    </row>
    <row r="16" spans="1:256" s="1" customFormat="1" ht="14.15" x14ac:dyDescent="0.35">
      <c r="A16" s="2"/>
      <c r="B16" s="18"/>
      <c r="C16" s="59" t="s">
        <v>4</v>
      </c>
      <c r="D16" s="59"/>
      <c r="E16" s="81" t="str">
        <f>IF(Info!F16=""," ",Info!F16)</f>
        <v xml:space="preserve"> </v>
      </c>
      <c r="F16" s="81"/>
      <c r="G16" s="81"/>
      <c r="H16" s="81"/>
      <c r="I16" s="61" t="s">
        <v>9</v>
      </c>
      <c r="J16" s="61"/>
      <c r="K16" s="80" t="str">
        <f>IF(Info!F20=""," ",Info!F20)</f>
        <v xml:space="preserve"> </v>
      </c>
      <c r="L16" s="80"/>
      <c r="M16" s="80"/>
      <c r="N16" s="80"/>
      <c r="O16" s="19"/>
      <c r="P16" s="2"/>
    </row>
    <row r="17" spans="1:20" s="1" customFormat="1" ht="14.15" x14ac:dyDescent="0.35">
      <c r="A17" s="2"/>
      <c r="B17" s="18"/>
      <c r="C17" s="59" t="s">
        <v>5</v>
      </c>
      <c r="D17" s="59"/>
      <c r="E17" s="81" t="str">
        <f>IF(Info!F19=""," ",Info!F19)</f>
        <v xml:space="preserve"> </v>
      </c>
      <c r="F17" s="81"/>
      <c r="G17" s="81"/>
      <c r="H17" s="81"/>
      <c r="I17" s="61" t="s">
        <v>10</v>
      </c>
      <c r="J17" s="61"/>
      <c r="K17" s="80" t="str">
        <f>IF(Info!F21=""," ",Info!F21)</f>
        <v xml:space="preserve"> </v>
      </c>
      <c r="L17" s="80"/>
      <c r="M17" s="80"/>
      <c r="N17" s="80"/>
      <c r="O17" s="19"/>
      <c r="P17" s="2"/>
    </row>
    <row r="18" spans="1:20" s="1" customFormat="1" ht="14.15" x14ac:dyDescent="0.35">
      <c r="A18" s="2"/>
      <c r="B18" s="18"/>
      <c r="C18" s="59" t="s">
        <v>6</v>
      </c>
      <c r="D18" s="59"/>
      <c r="E18" s="81" t="str">
        <f>IF(Info!F24=""," ",Info!F24)</f>
        <v xml:space="preserve"> </v>
      </c>
      <c r="F18" s="81"/>
      <c r="G18" s="81"/>
      <c r="H18" s="81"/>
      <c r="I18" s="61" t="s">
        <v>11</v>
      </c>
      <c r="J18" s="61"/>
      <c r="K18" s="80" t="str">
        <f>IF(Info!F22=""," ",Info!F22)</f>
        <v xml:space="preserve"> </v>
      </c>
      <c r="L18" s="80"/>
      <c r="M18" s="80"/>
      <c r="N18" s="80"/>
      <c r="O18" s="19"/>
      <c r="P18" s="2"/>
    </row>
    <row r="19" spans="1:20" s="1" customFormat="1" ht="14.15" x14ac:dyDescent="0.35">
      <c r="A19" s="2"/>
      <c r="B19" s="18"/>
      <c r="C19" s="59" t="s">
        <v>40</v>
      </c>
      <c r="D19" s="59"/>
      <c r="E19" s="79" t="str">
        <f>IF(Info!F26=""," ",Info!F26)</f>
        <v xml:space="preserve"> </v>
      </c>
      <c r="F19" s="79"/>
      <c r="G19" s="79"/>
      <c r="H19" s="79"/>
      <c r="I19" s="61" t="s">
        <v>12</v>
      </c>
      <c r="J19" s="61"/>
      <c r="K19" s="79" t="str">
        <f>IF(Info!F23=""," ",Info!F23)</f>
        <v xml:space="preserve"> </v>
      </c>
      <c r="L19" s="79"/>
      <c r="M19" s="79"/>
      <c r="N19" s="79"/>
      <c r="O19" s="19"/>
      <c r="P19" s="2"/>
    </row>
    <row r="20" spans="1:20" s="1" customFormat="1" ht="14.15" x14ac:dyDescent="0.35">
      <c r="A20" s="2"/>
      <c r="B20" s="18"/>
      <c r="C20" s="59" t="s">
        <v>7</v>
      </c>
      <c r="D20" s="59"/>
      <c r="E20" s="99" t="s">
        <v>72</v>
      </c>
      <c r="F20" s="99"/>
      <c r="G20" s="99"/>
      <c r="H20" s="99"/>
      <c r="I20" s="61" t="s">
        <v>13</v>
      </c>
      <c r="J20" s="61"/>
      <c r="K20" s="80" t="str">
        <f>IF(Info!F25=""," ",Info!F25)</f>
        <v xml:space="preserve"> </v>
      </c>
      <c r="L20" s="80"/>
      <c r="M20" s="80"/>
      <c r="N20" s="80"/>
      <c r="O20" s="19"/>
      <c r="P20" s="2"/>
    </row>
    <row r="21" spans="1:20" s="1" customFormat="1" ht="14.6" thickBot="1" x14ac:dyDescent="0.4">
      <c r="A21" s="2"/>
      <c r="B21" s="18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19"/>
      <c r="P21" s="2"/>
    </row>
    <row r="22" spans="1:20" ht="13.3" thickTop="1" thickBot="1" x14ac:dyDescent="0.35">
      <c r="A22" s="2"/>
      <c r="B22" s="9"/>
      <c r="C22" s="101" t="s">
        <v>37</v>
      </c>
      <c r="D22" s="102"/>
      <c r="E22" s="102"/>
      <c r="F22" s="102"/>
      <c r="G22" s="102"/>
      <c r="H22" s="102"/>
      <c r="I22" s="102"/>
      <c r="J22" s="103"/>
      <c r="K22" s="96"/>
      <c r="L22" s="97"/>
      <c r="M22" s="97"/>
      <c r="N22" s="98"/>
      <c r="O22" s="11"/>
      <c r="P22" s="2"/>
    </row>
    <row r="23" spans="1:20" ht="12.9" thickTop="1" x14ac:dyDescent="0.3">
      <c r="A23" s="2"/>
      <c r="B23" s="9"/>
      <c r="C23" s="117" t="s">
        <v>14</v>
      </c>
      <c r="D23" s="118"/>
      <c r="E23" s="61" t="s">
        <v>38</v>
      </c>
      <c r="F23" s="61"/>
      <c r="G23" s="61"/>
      <c r="H23" s="61"/>
      <c r="I23" s="61"/>
      <c r="J23" s="119"/>
      <c r="K23" s="85"/>
      <c r="L23" s="86"/>
      <c r="M23" s="86"/>
      <c r="N23" s="87"/>
      <c r="O23" s="11"/>
      <c r="P23" s="2"/>
    </row>
    <row r="24" spans="1:20" x14ac:dyDescent="0.3">
      <c r="A24" s="2"/>
      <c r="B24" s="9"/>
      <c r="C24" s="115" t="s">
        <v>15</v>
      </c>
      <c r="D24" s="116"/>
      <c r="E24" s="104" t="s">
        <v>45</v>
      </c>
      <c r="F24" s="104" t="s">
        <v>30</v>
      </c>
      <c r="G24" s="39" t="s">
        <v>78</v>
      </c>
      <c r="H24" s="106" t="s">
        <v>60</v>
      </c>
      <c r="I24" s="108"/>
      <c r="J24" s="110"/>
      <c r="K24" s="85" t="s">
        <v>18</v>
      </c>
      <c r="L24" s="86"/>
      <c r="M24" s="86"/>
      <c r="N24" s="87"/>
      <c r="O24" s="11"/>
      <c r="P24" s="2"/>
      <c r="Q24" s="88" t="s">
        <v>43</v>
      </c>
      <c r="R24" s="89"/>
      <c r="S24" s="88" t="s">
        <v>44</v>
      </c>
      <c r="T24" s="89"/>
    </row>
    <row r="25" spans="1:20" ht="12.9" thickBot="1" x14ac:dyDescent="0.35">
      <c r="A25" s="2"/>
      <c r="B25" s="9"/>
      <c r="C25" s="37" t="s">
        <v>16</v>
      </c>
      <c r="D25" s="38" t="s">
        <v>17</v>
      </c>
      <c r="E25" s="105"/>
      <c r="F25" s="105"/>
      <c r="G25" s="40" t="s">
        <v>79</v>
      </c>
      <c r="H25" s="107"/>
      <c r="I25" s="109"/>
      <c r="J25" s="111"/>
      <c r="K25" s="85" t="s">
        <v>19</v>
      </c>
      <c r="L25" s="86"/>
      <c r="M25" s="86"/>
      <c r="N25" s="87"/>
      <c r="O25" s="11"/>
      <c r="P25" s="2"/>
      <c r="Q25" s="43" t="s">
        <v>73</v>
      </c>
      <c r="R25" s="43" t="s">
        <v>74</v>
      </c>
      <c r="S25" s="43" t="s">
        <v>73</v>
      </c>
      <c r="T25" s="43" t="s">
        <v>74</v>
      </c>
    </row>
    <row r="26" spans="1:20" ht="12.9" thickTop="1" x14ac:dyDescent="0.3">
      <c r="A26" s="2"/>
      <c r="B26" s="9"/>
      <c r="C26" s="33"/>
      <c r="D26" s="34"/>
      <c r="E26" s="35"/>
      <c r="F26" s="36"/>
      <c r="G26" s="36"/>
      <c r="H26" s="49" t="str">
        <f>IF(G26=""," ",IF('501.17 Spec11'!$I$5=2,Page1!Q26,Page1!R26))</f>
        <v xml:space="preserve"> </v>
      </c>
      <c r="I26" s="52"/>
      <c r="J26" s="49" t="str">
        <f>IF(I26=""," ",IF('501.17 Spec11'!$I$5=2,Page1!S26,Page1!T26))</f>
        <v xml:space="preserve"> </v>
      </c>
      <c r="K26" s="85" t="s">
        <v>20</v>
      </c>
      <c r="L26" s="86"/>
      <c r="M26" s="86"/>
      <c r="N26" s="87"/>
      <c r="O26" s="11"/>
      <c r="P26" s="2"/>
      <c r="Q26" s="17">
        <f>IF(G26&lt;5,105,IF(G26&lt;=9,100,IF(G26&lt;12,98,93)))</f>
        <v>105</v>
      </c>
      <c r="R26" s="17">
        <f>IF(G26&lt;10,105,IF(G26&lt;=20,100,IF(G26&lt;23,98,95)))</f>
        <v>105</v>
      </c>
      <c r="S26">
        <f>IF(I26&lt;5,105,IF(I26&lt;=9,100,IF(I26&lt;12,98,93)))</f>
        <v>105</v>
      </c>
      <c r="T26">
        <f>IF(I26&lt;10,105,IF(I26&lt;=20,100,IF(I26&lt;23,98,95)))</f>
        <v>105</v>
      </c>
    </row>
    <row r="27" spans="1:20" x14ac:dyDescent="0.3">
      <c r="A27" s="2"/>
      <c r="B27" s="9"/>
      <c r="C27" s="25"/>
      <c r="D27" s="26"/>
      <c r="E27" s="27"/>
      <c r="F27" s="28"/>
      <c r="G27" s="28"/>
      <c r="H27" s="49" t="str">
        <f>IF(G27=""," ",IF('501.17 Spec11'!$I$5=2,Page1!Q27,Page1!R27))</f>
        <v xml:space="preserve"> </v>
      </c>
      <c r="I27" s="53"/>
      <c r="J27" s="49" t="str">
        <f>IF(I27=""," ",IF('501.17 Spec11'!$I$5=2,Page1!S27,Page1!T27))</f>
        <v xml:space="preserve"> </v>
      </c>
      <c r="K27" s="85" t="s">
        <v>21</v>
      </c>
      <c r="L27" s="86"/>
      <c r="M27" s="86"/>
      <c r="N27" s="87"/>
      <c r="O27" s="11"/>
      <c r="P27" s="2"/>
      <c r="Q27" s="17">
        <f t="shared" ref="Q27:Q62" si="0">IF(G27&lt;5,105,IF(G27&lt;=9,100,IF(G27&lt;12,98,93)))</f>
        <v>105</v>
      </c>
      <c r="R27" s="17">
        <f t="shared" ref="R27:R62" si="1">IF(G27&lt;10,105,IF(G27&lt;=20,100,IF(G27&lt;23,98,95)))</f>
        <v>105</v>
      </c>
      <c r="S27">
        <f t="shared" ref="S27:S62" si="2">IF(I27&lt;5,105,IF(I27&lt;=9,100,IF(I27&lt;12,98,93)))</f>
        <v>105</v>
      </c>
      <c r="T27">
        <f t="shared" ref="T27:T62" si="3">IF(I27&lt;10,105,IF(I27&lt;=20,100,IF(I27&lt;23,98,95)))</f>
        <v>105</v>
      </c>
    </row>
    <row r="28" spans="1:20" x14ac:dyDescent="0.3">
      <c r="A28" s="2"/>
      <c r="B28" s="9"/>
      <c r="C28" s="25"/>
      <c r="D28" s="26"/>
      <c r="E28" s="27"/>
      <c r="F28" s="28"/>
      <c r="G28" s="28"/>
      <c r="H28" s="49" t="str">
        <f>IF(G28=""," ",IF('501.17 Spec11'!$I$5=2,Page1!Q28,Page1!R28))</f>
        <v xml:space="preserve"> </v>
      </c>
      <c r="I28" s="53"/>
      <c r="J28" s="49" t="str">
        <f>IF(I28=""," ",IF('501.17 Spec11'!$I$5=2,Page1!S28,Page1!T28))</f>
        <v xml:space="preserve"> </v>
      </c>
      <c r="K28" s="85" t="s">
        <v>22</v>
      </c>
      <c r="L28" s="86"/>
      <c r="M28" s="86"/>
      <c r="N28" s="87"/>
      <c r="O28" s="11"/>
      <c r="P28" s="2"/>
      <c r="Q28" s="17">
        <f t="shared" si="0"/>
        <v>105</v>
      </c>
      <c r="R28" s="17">
        <f t="shared" si="1"/>
        <v>105</v>
      </c>
      <c r="S28">
        <f t="shared" si="2"/>
        <v>105</v>
      </c>
      <c r="T28">
        <f t="shared" si="3"/>
        <v>105</v>
      </c>
    </row>
    <row r="29" spans="1:20" x14ac:dyDescent="0.3">
      <c r="A29" s="2"/>
      <c r="B29" s="9"/>
      <c r="C29" s="25"/>
      <c r="D29" s="26"/>
      <c r="E29" s="27"/>
      <c r="F29" s="28"/>
      <c r="G29" s="28"/>
      <c r="H29" s="49" t="str">
        <f>IF(G29=""," ",IF('501.17 Spec11'!$I$5=2,Page1!Q29,Page1!R29))</f>
        <v xml:space="preserve"> </v>
      </c>
      <c r="I29" s="53"/>
      <c r="J29" s="49" t="str">
        <f>IF(I29=""," ",IF('501.17 Spec11'!$I$5=2,Page1!S29,Page1!T29))</f>
        <v xml:space="preserve"> </v>
      </c>
      <c r="K29" s="85"/>
      <c r="L29" s="86"/>
      <c r="M29" s="86"/>
      <c r="N29" s="87"/>
      <c r="O29" s="11"/>
      <c r="P29" s="2"/>
      <c r="Q29" s="17">
        <f t="shared" si="0"/>
        <v>105</v>
      </c>
      <c r="R29" s="17">
        <f t="shared" si="1"/>
        <v>105</v>
      </c>
      <c r="S29">
        <f t="shared" si="2"/>
        <v>105</v>
      </c>
      <c r="T29">
        <f t="shared" si="3"/>
        <v>105</v>
      </c>
    </row>
    <row r="30" spans="1:20" ht="12.9" thickBot="1" x14ac:dyDescent="0.35">
      <c r="A30" s="2"/>
      <c r="B30" s="9"/>
      <c r="C30" s="25"/>
      <c r="D30" s="26"/>
      <c r="E30" s="27"/>
      <c r="F30" s="28"/>
      <c r="G30" s="28"/>
      <c r="H30" s="49" t="str">
        <f>IF(G30=""," ",IF('501.17 Spec11'!$I$5=2,Page1!Q30,Page1!R30))</f>
        <v xml:space="preserve"> </v>
      </c>
      <c r="I30" s="53"/>
      <c r="J30" s="49" t="str">
        <f>IF(I30=""," ",IF('501.17 Spec11'!$I$5=2,Page1!S30,Page1!T30))</f>
        <v xml:space="preserve"> </v>
      </c>
      <c r="K30" s="93"/>
      <c r="L30" s="94"/>
      <c r="M30" s="94"/>
      <c r="N30" s="95"/>
      <c r="O30" s="11"/>
      <c r="P30" s="2"/>
      <c r="Q30" s="17">
        <f t="shared" si="0"/>
        <v>105</v>
      </c>
      <c r="R30" s="17">
        <f t="shared" si="1"/>
        <v>105</v>
      </c>
      <c r="S30">
        <f t="shared" si="2"/>
        <v>105</v>
      </c>
      <c r="T30">
        <f t="shared" si="3"/>
        <v>105</v>
      </c>
    </row>
    <row r="31" spans="1:20" ht="12.9" thickTop="1" x14ac:dyDescent="0.3">
      <c r="A31" s="2"/>
      <c r="B31" s="9"/>
      <c r="C31" s="25"/>
      <c r="D31" s="26"/>
      <c r="E31" s="27"/>
      <c r="F31" s="28"/>
      <c r="G31" s="28"/>
      <c r="H31" s="49" t="str">
        <f>IF(G31=""," ",IF('501.17 Spec11'!$I$5=2,Page1!Q31,Page1!R31))</f>
        <v xml:space="preserve"> </v>
      </c>
      <c r="I31" s="53"/>
      <c r="J31" s="49" t="str">
        <f>IF(I31=""," ",IF('501.17 Spec11'!$I$5=2,Page1!S31,Page1!T31))</f>
        <v xml:space="preserve"> </v>
      </c>
      <c r="K31" s="96" t="s">
        <v>31</v>
      </c>
      <c r="L31" s="97"/>
      <c r="M31" s="97"/>
      <c r="N31" s="98"/>
      <c r="O31" s="11"/>
      <c r="P31" s="2"/>
      <c r="Q31" s="17">
        <f t="shared" si="0"/>
        <v>105</v>
      </c>
      <c r="R31" s="17">
        <f t="shared" si="1"/>
        <v>105</v>
      </c>
      <c r="S31">
        <f t="shared" si="2"/>
        <v>105</v>
      </c>
      <c r="T31">
        <f t="shared" si="3"/>
        <v>105</v>
      </c>
    </row>
    <row r="32" spans="1:20" ht="14.5" customHeight="1" x14ac:dyDescent="0.3">
      <c r="A32" s="2"/>
      <c r="B32" s="9"/>
      <c r="C32" s="25"/>
      <c r="D32" s="26"/>
      <c r="E32" s="27"/>
      <c r="F32" s="28"/>
      <c r="G32" s="28"/>
      <c r="H32" s="49" t="str">
        <f>IF(G32=""," ",IF('501.17 Spec11'!$I$5=2,Page1!Q32,Page1!R32))</f>
        <v xml:space="preserve"> </v>
      </c>
      <c r="I32" s="54"/>
      <c r="J32" s="49" t="str">
        <f>IF(I32=""," ",IF('501.17 Spec11'!$I$5=2,Page1!S32,Page1!T32))</f>
        <v xml:space="preserve"> </v>
      </c>
      <c r="K32" s="82" t="str">
        <f>IF(C26=""," ",IF(H64=0,"Do Meet","Do Not Meet"))</f>
        <v xml:space="preserve"> </v>
      </c>
      <c r="L32" s="83"/>
      <c r="M32" s="83"/>
      <c r="N32" s="84"/>
      <c r="O32" s="11"/>
      <c r="P32" s="2"/>
      <c r="Q32" s="17">
        <f t="shared" si="0"/>
        <v>105</v>
      </c>
      <c r="R32" s="17">
        <f t="shared" si="1"/>
        <v>105</v>
      </c>
      <c r="S32">
        <f t="shared" si="2"/>
        <v>105</v>
      </c>
      <c r="T32">
        <f t="shared" si="3"/>
        <v>105</v>
      </c>
    </row>
    <row r="33" spans="1:20" ht="14.5" customHeight="1" x14ac:dyDescent="0.3">
      <c r="A33" s="2"/>
      <c r="B33" s="9"/>
      <c r="C33" s="25"/>
      <c r="D33" s="26"/>
      <c r="E33" s="27"/>
      <c r="F33" s="28"/>
      <c r="G33" s="28"/>
      <c r="H33" s="49" t="str">
        <f>IF(G33=""," ",IF('501.17 Spec11'!$I$5=2,Page1!Q33,Page1!R33))</f>
        <v xml:space="preserve"> </v>
      </c>
      <c r="I33" s="53"/>
      <c r="J33" s="49" t="str">
        <f>IF(I33=""," ",IF('501.17 Spec11'!$I$5=2,Page1!S33,Page1!T33))</f>
        <v xml:space="preserve"> </v>
      </c>
      <c r="K33" s="82"/>
      <c r="L33" s="83"/>
      <c r="M33" s="83"/>
      <c r="N33" s="84"/>
      <c r="O33" s="11"/>
      <c r="P33" s="2"/>
      <c r="Q33" s="17">
        <f t="shared" si="0"/>
        <v>105</v>
      </c>
      <c r="R33" s="17">
        <f t="shared" si="1"/>
        <v>105</v>
      </c>
      <c r="S33">
        <f t="shared" si="2"/>
        <v>105</v>
      </c>
      <c r="T33">
        <f t="shared" si="3"/>
        <v>105</v>
      </c>
    </row>
    <row r="34" spans="1:20" x14ac:dyDescent="0.3">
      <c r="A34" s="2"/>
      <c r="B34" s="9"/>
      <c r="C34" s="25"/>
      <c r="D34" s="26"/>
      <c r="E34" s="27"/>
      <c r="F34" s="28"/>
      <c r="G34" s="28"/>
      <c r="H34" s="49" t="str">
        <f>IF(G34=""," ",IF('501.17 Spec11'!$I$5=2,Page1!Q34,Page1!R34))</f>
        <v xml:space="preserve"> </v>
      </c>
      <c r="I34" s="53"/>
      <c r="J34" s="49" t="str">
        <f>IF(I34=""," ",IF('501.17 Spec11'!$I$5=2,Page1!S34,Page1!T34))</f>
        <v xml:space="preserve"> </v>
      </c>
      <c r="K34" s="85" t="s">
        <v>23</v>
      </c>
      <c r="L34" s="86"/>
      <c r="M34" s="86"/>
      <c r="N34" s="87"/>
      <c r="O34" s="11"/>
      <c r="P34" s="2"/>
      <c r="Q34" s="17">
        <f t="shared" si="0"/>
        <v>105</v>
      </c>
      <c r="R34" s="17">
        <f t="shared" si="1"/>
        <v>105</v>
      </c>
      <c r="S34">
        <f t="shared" si="2"/>
        <v>105</v>
      </c>
      <c r="T34">
        <f t="shared" si="3"/>
        <v>105</v>
      </c>
    </row>
    <row r="35" spans="1:20" ht="12.9" thickBot="1" x14ac:dyDescent="0.35">
      <c r="A35" s="2"/>
      <c r="B35" s="9"/>
      <c r="C35" s="25"/>
      <c r="D35" s="26"/>
      <c r="E35" s="27"/>
      <c r="F35" s="28"/>
      <c r="G35" s="28"/>
      <c r="H35" s="49" t="str">
        <f>IF(G35=""," ",IF('501.17 Spec11'!$I$5=2,Page1!Q35,Page1!R35))</f>
        <v xml:space="preserve"> </v>
      </c>
      <c r="I35" s="53"/>
      <c r="J35" s="49" t="str">
        <f>IF(I35=""," ",IF('501.17 Spec11'!$I$5=2,Page1!S35,Page1!T35))</f>
        <v xml:space="preserve"> </v>
      </c>
      <c r="K35" s="93" t="s">
        <v>75</v>
      </c>
      <c r="L35" s="94"/>
      <c r="M35" s="94"/>
      <c r="N35" s="95"/>
      <c r="O35" s="11"/>
      <c r="P35" s="2"/>
      <c r="Q35" s="17">
        <f t="shared" si="0"/>
        <v>105</v>
      </c>
      <c r="R35" s="17">
        <f t="shared" si="1"/>
        <v>105</v>
      </c>
      <c r="S35">
        <f t="shared" si="2"/>
        <v>105</v>
      </c>
      <c r="T35">
        <f t="shared" si="3"/>
        <v>105</v>
      </c>
    </row>
    <row r="36" spans="1:20" ht="12.9" thickTop="1" x14ac:dyDescent="0.3">
      <c r="A36" s="2"/>
      <c r="B36" s="9"/>
      <c r="C36" s="25"/>
      <c r="D36" s="26"/>
      <c r="E36" s="27"/>
      <c r="F36" s="28"/>
      <c r="G36" s="28"/>
      <c r="H36" s="49" t="str">
        <f>IF(G36=""," ",IF('501.17 Spec11'!$I$5=2,Page1!Q36,Page1!R36))</f>
        <v xml:space="preserve"> </v>
      </c>
      <c r="I36" s="53"/>
      <c r="J36" s="49" t="str">
        <f>IF(I36=""," ",IF('501.17 Spec11'!$I$5=2,Page1!S36,Page1!T36))</f>
        <v xml:space="preserve"> </v>
      </c>
      <c r="K36" s="96"/>
      <c r="L36" s="97"/>
      <c r="M36" s="97"/>
      <c r="N36" s="98"/>
      <c r="O36" s="11"/>
      <c r="P36" s="2"/>
      <c r="Q36" s="17">
        <f t="shared" si="0"/>
        <v>105</v>
      </c>
      <c r="R36" s="17">
        <f t="shared" si="1"/>
        <v>105</v>
      </c>
      <c r="S36">
        <f t="shared" si="2"/>
        <v>105</v>
      </c>
      <c r="T36">
        <f t="shared" si="3"/>
        <v>105</v>
      </c>
    </row>
    <row r="37" spans="1:20" x14ac:dyDescent="0.3">
      <c r="A37" s="2"/>
      <c r="B37" s="9"/>
      <c r="C37" s="25"/>
      <c r="D37" s="26"/>
      <c r="E37" s="27"/>
      <c r="F37" s="28"/>
      <c r="G37" s="28"/>
      <c r="H37" s="49" t="str">
        <f>IF(G37=""," ",IF('501.17 Spec11'!$I$5=2,Page1!Q37,Page1!R37))</f>
        <v xml:space="preserve"> </v>
      </c>
      <c r="I37" s="53"/>
      <c r="J37" s="49" t="str">
        <f>IF(I37=""," ",IF('501.17 Spec11'!$I$5=2,Page1!S37,Page1!T37))</f>
        <v xml:space="preserve"> </v>
      </c>
      <c r="K37" s="85" t="s">
        <v>24</v>
      </c>
      <c r="L37" s="86"/>
      <c r="M37" s="86"/>
      <c r="N37" s="87"/>
      <c r="O37" s="11"/>
      <c r="P37" s="2"/>
      <c r="Q37" s="17">
        <f t="shared" si="0"/>
        <v>105</v>
      </c>
      <c r="R37" s="17">
        <f t="shared" si="1"/>
        <v>105</v>
      </c>
      <c r="S37">
        <f t="shared" si="2"/>
        <v>105</v>
      </c>
      <c r="T37">
        <f t="shared" si="3"/>
        <v>105</v>
      </c>
    </row>
    <row r="38" spans="1:20" ht="12.9" thickBot="1" x14ac:dyDescent="0.35">
      <c r="A38" s="2"/>
      <c r="B38" s="9"/>
      <c r="C38" s="25"/>
      <c r="D38" s="26"/>
      <c r="E38" s="27"/>
      <c r="F38" s="28"/>
      <c r="G38" s="28"/>
      <c r="H38" s="49" t="str">
        <f>IF(G38=""," ",IF('501.17 Spec11'!$I$5=2,Page1!Q38,Page1!R38))</f>
        <v xml:space="preserve"> </v>
      </c>
      <c r="I38" s="53"/>
      <c r="J38" s="49" t="str">
        <f>IF(I38=""," ",IF('501.17 Spec11'!$I$5=2,Page1!S38,Page1!T38))</f>
        <v xml:space="preserve"> </v>
      </c>
      <c r="K38" s="93"/>
      <c r="L38" s="94"/>
      <c r="M38" s="94"/>
      <c r="N38" s="95"/>
      <c r="O38" s="11"/>
      <c r="P38" s="2"/>
      <c r="Q38" s="17">
        <f t="shared" si="0"/>
        <v>105</v>
      </c>
      <c r="R38" s="17">
        <f t="shared" si="1"/>
        <v>105</v>
      </c>
      <c r="S38">
        <f t="shared" si="2"/>
        <v>105</v>
      </c>
      <c r="T38">
        <f t="shared" si="3"/>
        <v>105</v>
      </c>
    </row>
    <row r="39" spans="1:20" ht="12.9" thickTop="1" x14ac:dyDescent="0.3">
      <c r="A39" s="2"/>
      <c r="B39" s="9"/>
      <c r="C39" s="25"/>
      <c r="D39" s="26"/>
      <c r="E39" s="27"/>
      <c r="F39" s="28"/>
      <c r="G39" s="28"/>
      <c r="H39" s="49" t="str">
        <f>IF(G39=""," ",IF('501.17 Spec11'!$I$5=2,Page1!Q39,Page1!R39))</f>
        <v xml:space="preserve"> </v>
      </c>
      <c r="I39" s="53"/>
      <c r="J39" s="49" t="str">
        <f>IF(I39=""," ",IF('501.17 Spec11'!$I$5=2,Page1!S39,Page1!T39))</f>
        <v xml:space="preserve"> </v>
      </c>
      <c r="K39" s="123"/>
      <c r="L39" s="124"/>
      <c r="M39" s="124"/>
      <c r="N39" s="125"/>
      <c r="O39" s="11"/>
      <c r="P39" s="2"/>
      <c r="Q39" s="17">
        <f t="shared" si="0"/>
        <v>105</v>
      </c>
      <c r="R39" s="17">
        <f t="shared" si="1"/>
        <v>105</v>
      </c>
      <c r="S39">
        <f t="shared" si="2"/>
        <v>105</v>
      </c>
      <c r="T39">
        <f t="shared" si="3"/>
        <v>105</v>
      </c>
    </row>
    <row r="40" spans="1:20" x14ac:dyDescent="0.3">
      <c r="A40" s="2"/>
      <c r="B40" s="9"/>
      <c r="C40" s="25"/>
      <c r="D40" s="26"/>
      <c r="E40" s="27"/>
      <c r="F40" s="28"/>
      <c r="G40" s="28"/>
      <c r="H40" s="49" t="str">
        <f>IF(G40=""," ",IF('501.17 Spec11'!$I$5=2,Page1!Q40,Page1!R40))</f>
        <v xml:space="preserve"> </v>
      </c>
      <c r="I40" s="53"/>
      <c r="J40" s="49" t="str">
        <f>IF(I40=""," ",IF('501.17 Spec11'!$I$5=2,Page1!S40,Page1!T40))</f>
        <v xml:space="preserve"> </v>
      </c>
      <c r="K40" s="120"/>
      <c r="L40" s="121"/>
      <c r="M40" s="121"/>
      <c r="N40" s="122"/>
      <c r="O40" s="11"/>
      <c r="P40" s="2"/>
      <c r="Q40" s="17">
        <f t="shared" si="0"/>
        <v>105</v>
      </c>
      <c r="R40" s="17">
        <f t="shared" si="1"/>
        <v>105</v>
      </c>
      <c r="S40">
        <f t="shared" si="2"/>
        <v>105</v>
      </c>
      <c r="T40">
        <f t="shared" si="3"/>
        <v>105</v>
      </c>
    </row>
    <row r="41" spans="1:20" x14ac:dyDescent="0.3">
      <c r="A41" s="2"/>
      <c r="B41" s="9"/>
      <c r="C41" s="25"/>
      <c r="D41" s="26"/>
      <c r="E41" s="27"/>
      <c r="F41" s="28"/>
      <c r="G41" s="28"/>
      <c r="H41" s="49" t="str">
        <f>IF(G41=""," ",IF('501.17 Spec11'!$I$5=2,Page1!Q41,Page1!R41))</f>
        <v xml:space="preserve"> </v>
      </c>
      <c r="I41" s="53"/>
      <c r="J41" s="49" t="str">
        <f>IF(I41=""," ",IF('501.17 Spec11'!$I$5=2,Page1!S41,Page1!T41))</f>
        <v xml:space="preserve"> </v>
      </c>
      <c r="K41" s="120"/>
      <c r="L41" s="121"/>
      <c r="M41" s="121"/>
      <c r="N41" s="122"/>
      <c r="O41" s="11"/>
      <c r="P41" s="2"/>
      <c r="Q41" s="17">
        <f t="shared" si="0"/>
        <v>105</v>
      </c>
      <c r="R41" s="17">
        <f t="shared" si="1"/>
        <v>105</v>
      </c>
      <c r="S41">
        <f t="shared" si="2"/>
        <v>105</v>
      </c>
      <c r="T41">
        <f t="shared" si="3"/>
        <v>105</v>
      </c>
    </row>
    <row r="42" spans="1:20" x14ac:dyDescent="0.3">
      <c r="A42" s="2"/>
      <c r="B42" s="9"/>
      <c r="C42" s="25"/>
      <c r="D42" s="26"/>
      <c r="E42" s="27"/>
      <c r="F42" s="28"/>
      <c r="G42" s="28"/>
      <c r="H42" s="49" t="str">
        <f>IF(G42=""," ",IF('501.17 Spec11'!$I$5=2,Page1!Q42,Page1!R42))</f>
        <v xml:space="preserve"> </v>
      </c>
      <c r="I42" s="53"/>
      <c r="J42" s="49" t="str">
        <f>IF(I42=""," ",IF('501.17 Spec11'!$I$5=2,Page1!S42,Page1!T42))</f>
        <v xml:space="preserve"> </v>
      </c>
      <c r="K42" s="120"/>
      <c r="L42" s="121"/>
      <c r="M42" s="121"/>
      <c r="N42" s="122"/>
      <c r="O42" s="11"/>
      <c r="P42" s="2"/>
      <c r="Q42" s="17">
        <f t="shared" si="0"/>
        <v>105</v>
      </c>
      <c r="R42" s="17">
        <f t="shared" si="1"/>
        <v>105</v>
      </c>
      <c r="S42">
        <f t="shared" si="2"/>
        <v>105</v>
      </c>
      <c r="T42">
        <f t="shared" si="3"/>
        <v>105</v>
      </c>
    </row>
    <row r="43" spans="1:20" x14ac:dyDescent="0.3">
      <c r="A43" s="2"/>
      <c r="B43" s="9"/>
      <c r="C43" s="25"/>
      <c r="D43" s="26"/>
      <c r="E43" s="27"/>
      <c r="F43" s="28"/>
      <c r="G43" s="28"/>
      <c r="H43" s="49" t="str">
        <f>IF(G43=""," ",IF('501.17 Spec11'!$I$5=2,Page1!Q43,Page1!R43))</f>
        <v xml:space="preserve"> </v>
      </c>
      <c r="I43" s="53"/>
      <c r="J43" s="49" t="str">
        <f>IF(I43=""," ",IF('501.17 Spec11'!$I$5=2,Page1!S43,Page1!T43))</f>
        <v xml:space="preserve"> </v>
      </c>
      <c r="K43" s="120"/>
      <c r="L43" s="121"/>
      <c r="M43" s="121"/>
      <c r="N43" s="122"/>
      <c r="O43" s="11"/>
      <c r="P43" s="2"/>
      <c r="Q43" s="17">
        <f t="shared" si="0"/>
        <v>105</v>
      </c>
      <c r="R43" s="17">
        <f t="shared" si="1"/>
        <v>105</v>
      </c>
      <c r="S43">
        <f t="shared" si="2"/>
        <v>105</v>
      </c>
      <c r="T43">
        <f t="shared" si="3"/>
        <v>105</v>
      </c>
    </row>
    <row r="44" spans="1:20" x14ac:dyDescent="0.3">
      <c r="A44" s="2"/>
      <c r="B44" s="9"/>
      <c r="C44" s="25"/>
      <c r="D44" s="26"/>
      <c r="E44" s="27"/>
      <c r="F44" s="28"/>
      <c r="G44" s="28"/>
      <c r="H44" s="49" t="str">
        <f>IF(G44=""," ",IF('501.17 Spec11'!$I$5=2,Page1!Q44,Page1!R44))</f>
        <v xml:space="preserve"> </v>
      </c>
      <c r="I44" s="53"/>
      <c r="J44" s="49" t="str">
        <f>IF(I44=""," ",IF('501.17 Spec11'!$I$5=2,Page1!S44,Page1!T44))</f>
        <v xml:space="preserve"> </v>
      </c>
      <c r="K44" s="120"/>
      <c r="L44" s="121"/>
      <c r="M44" s="121"/>
      <c r="N44" s="122"/>
      <c r="O44" s="11"/>
      <c r="P44" s="2"/>
      <c r="Q44" s="17">
        <f t="shared" si="0"/>
        <v>105</v>
      </c>
      <c r="R44" s="17">
        <f t="shared" si="1"/>
        <v>105</v>
      </c>
      <c r="S44">
        <f t="shared" si="2"/>
        <v>105</v>
      </c>
      <c r="T44">
        <f t="shared" si="3"/>
        <v>105</v>
      </c>
    </row>
    <row r="45" spans="1:20" x14ac:dyDescent="0.3">
      <c r="A45" s="2"/>
      <c r="B45" s="9"/>
      <c r="C45" s="25"/>
      <c r="D45" s="26"/>
      <c r="E45" s="27"/>
      <c r="F45" s="28"/>
      <c r="G45" s="28"/>
      <c r="H45" s="49" t="str">
        <f>IF(G45=""," ",IF('501.17 Spec11'!$I$5=2,Page1!Q45,Page1!R45))</f>
        <v xml:space="preserve"> </v>
      </c>
      <c r="I45" s="53"/>
      <c r="J45" s="49" t="str">
        <f>IF(I45=""," ",IF('501.17 Spec11'!$I$5=2,Page1!S45,Page1!T45))</f>
        <v xml:space="preserve"> </v>
      </c>
      <c r="K45" s="120"/>
      <c r="L45" s="121"/>
      <c r="M45" s="121"/>
      <c r="N45" s="122"/>
      <c r="O45" s="11"/>
      <c r="P45" s="2"/>
      <c r="Q45" s="17">
        <f t="shared" si="0"/>
        <v>105</v>
      </c>
      <c r="R45" s="17">
        <f t="shared" si="1"/>
        <v>105</v>
      </c>
      <c r="S45">
        <f t="shared" si="2"/>
        <v>105</v>
      </c>
      <c r="T45">
        <f t="shared" si="3"/>
        <v>105</v>
      </c>
    </row>
    <row r="46" spans="1:20" x14ac:dyDescent="0.3">
      <c r="A46" s="2"/>
      <c r="B46" s="9"/>
      <c r="C46" s="25"/>
      <c r="D46" s="26"/>
      <c r="E46" s="27"/>
      <c r="F46" s="28"/>
      <c r="G46" s="28"/>
      <c r="H46" s="49" t="str">
        <f>IF(G46=""," ",IF('501.17 Spec11'!$I$5=2,Page1!Q46,Page1!R46))</f>
        <v xml:space="preserve"> </v>
      </c>
      <c r="I46" s="53"/>
      <c r="J46" s="49" t="str">
        <f>IF(I46=""," ",IF('501.17 Spec11'!$I$5=2,Page1!S46,Page1!T46))</f>
        <v xml:space="preserve"> </v>
      </c>
      <c r="K46" s="120"/>
      <c r="L46" s="121"/>
      <c r="M46" s="121"/>
      <c r="N46" s="122"/>
      <c r="O46" s="11"/>
      <c r="P46" s="2"/>
      <c r="Q46" s="17">
        <f t="shared" si="0"/>
        <v>105</v>
      </c>
      <c r="R46" s="17">
        <f t="shared" si="1"/>
        <v>105</v>
      </c>
      <c r="S46">
        <f t="shared" si="2"/>
        <v>105</v>
      </c>
      <c r="T46">
        <f t="shared" si="3"/>
        <v>105</v>
      </c>
    </row>
    <row r="47" spans="1:20" x14ac:dyDescent="0.3">
      <c r="A47" s="2"/>
      <c r="B47" s="9"/>
      <c r="C47" s="25"/>
      <c r="D47" s="26"/>
      <c r="E47" s="27"/>
      <c r="F47" s="28"/>
      <c r="G47" s="28"/>
      <c r="H47" s="49" t="str">
        <f>IF(G47=""," ",IF('501.17 Spec11'!$I$5=2,Page1!Q47,Page1!R47))</f>
        <v xml:space="preserve"> </v>
      </c>
      <c r="I47" s="53"/>
      <c r="J47" s="49" t="str">
        <f>IF(I47=""," ",IF('501.17 Spec11'!$I$5=2,Page1!S47,Page1!T47))</f>
        <v xml:space="preserve"> </v>
      </c>
      <c r="K47" s="120"/>
      <c r="L47" s="121"/>
      <c r="M47" s="121"/>
      <c r="N47" s="122"/>
      <c r="O47" s="11"/>
      <c r="P47" s="2"/>
      <c r="Q47" s="17">
        <f t="shared" si="0"/>
        <v>105</v>
      </c>
      <c r="R47" s="17">
        <f t="shared" si="1"/>
        <v>105</v>
      </c>
      <c r="S47">
        <f t="shared" si="2"/>
        <v>105</v>
      </c>
      <c r="T47">
        <f t="shared" si="3"/>
        <v>105</v>
      </c>
    </row>
    <row r="48" spans="1:20" x14ac:dyDescent="0.3">
      <c r="A48" s="2"/>
      <c r="B48" s="9"/>
      <c r="C48" s="25"/>
      <c r="D48" s="26"/>
      <c r="E48" s="27"/>
      <c r="F48" s="28"/>
      <c r="G48" s="28"/>
      <c r="H48" s="49" t="str">
        <f>IF(G48=""," ",IF('501.17 Spec11'!$I$5=2,Page1!Q48,Page1!R48))</f>
        <v xml:space="preserve"> </v>
      </c>
      <c r="I48" s="53"/>
      <c r="J48" s="49" t="str">
        <f>IF(I48=""," ",IF('501.17 Spec11'!$I$5=2,Page1!S48,Page1!T48))</f>
        <v xml:space="preserve"> </v>
      </c>
      <c r="K48" s="120"/>
      <c r="L48" s="121"/>
      <c r="M48" s="121"/>
      <c r="N48" s="122"/>
      <c r="O48" s="11"/>
      <c r="P48" s="2"/>
      <c r="Q48" s="17">
        <f t="shared" si="0"/>
        <v>105</v>
      </c>
      <c r="R48" s="17">
        <f t="shared" si="1"/>
        <v>105</v>
      </c>
      <c r="S48">
        <f t="shared" si="2"/>
        <v>105</v>
      </c>
      <c r="T48">
        <f t="shared" si="3"/>
        <v>105</v>
      </c>
    </row>
    <row r="49" spans="1:20" x14ac:dyDescent="0.3">
      <c r="A49" s="2"/>
      <c r="B49" s="9"/>
      <c r="C49" s="25"/>
      <c r="D49" s="26"/>
      <c r="E49" s="27"/>
      <c r="F49" s="28"/>
      <c r="G49" s="28"/>
      <c r="H49" s="49" t="str">
        <f>IF(G49=""," ",IF('501.17 Spec11'!$I$5=2,Page1!Q49,Page1!R49))</f>
        <v xml:space="preserve"> </v>
      </c>
      <c r="I49" s="53"/>
      <c r="J49" s="49" t="str">
        <f>IF(I49=""," ",IF('501.17 Spec11'!$I$5=2,Page1!S49,Page1!T49))</f>
        <v xml:space="preserve"> </v>
      </c>
      <c r="K49" s="120"/>
      <c r="L49" s="121"/>
      <c r="M49" s="121"/>
      <c r="N49" s="122"/>
      <c r="O49" s="11"/>
      <c r="P49" s="2"/>
      <c r="Q49" s="17">
        <f t="shared" si="0"/>
        <v>105</v>
      </c>
      <c r="R49" s="17">
        <f t="shared" si="1"/>
        <v>105</v>
      </c>
      <c r="S49">
        <f t="shared" si="2"/>
        <v>105</v>
      </c>
      <c r="T49">
        <f t="shared" si="3"/>
        <v>105</v>
      </c>
    </row>
    <row r="50" spans="1:20" x14ac:dyDescent="0.3">
      <c r="A50" s="2"/>
      <c r="B50" s="9"/>
      <c r="C50" s="25"/>
      <c r="D50" s="26"/>
      <c r="E50" s="27"/>
      <c r="F50" s="28"/>
      <c r="G50" s="28"/>
      <c r="H50" s="49" t="str">
        <f>IF(G50=""," ",IF('501.17 Spec11'!$I$5=2,Page1!Q50,Page1!R50))</f>
        <v xml:space="preserve"> </v>
      </c>
      <c r="I50" s="53"/>
      <c r="J50" s="49" t="str">
        <f>IF(I50=""," ",IF('501.17 Spec11'!$I$5=2,Page1!S50,Page1!T50))</f>
        <v xml:space="preserve"> </v>
      </c>
      <c r="K50" s="120"/>
      <c r="L50" s="121"/>
      <c r="M50" s="121"/>
      <c r="N50" s="122"/>
      <c r="O50" s="11"/>
      <c r="P50" s="2"/>
      <c r="Q50" s="17">
        <f t="shared" si="0"/>
        <v>105</v>
      </c>
      <c r="R50" s="17">
        <f t="shared" si="1"/>
        <v>105</v>
      </c>
      <c r="S50">
        <f t="shared" si="2"/>
        <v>105</v>
      </c>
      <c r="T50">
        <f t="shared" si="3"/>
        <v>105</v>
      </c>
    </row>
    <row r="51" spans="1:20" x14ac:dyDescent="0.3">
      <c r="A51" s="2"/>
      <c r="B51" s="9"/>
      <c r="C51" s="25"/>
      <c r="D51" s="26"/>
      <c r="E51" s="27"/>
      <c r="F51" s="28"/>
      <c r="G51" s="28"/>
      <c r="H51" s="49" t="str">
        <f>IF(G51=""," ",IF('501.17 Spec11'!$I$5=2,Page1!Q51,Page1!R51))</f>
        <v xml:space="preserve"> </v>
      </c>
      <c r="I51" s="53"/>
      <c r="J51" s="49" t="str">
        <f>IF(I51=""," ",IF('501.17 Spec11'!$I$5=2,Page1!S51,Page1!T51))</f>
        <v xml:space="preserve"> </v>
      </c>
      <c r="K51" s="120"/>
      <c r="L51" s="121"/>
      <c r="M51" s="121"/>
      <c r="N51" s="122"/>
      <c r="O51" s="11"/>
      <c r="P51" s="2"/>
      <c r="Q51" s="17">
        <f t="shared" si="0"/>
        <v>105</v>
      </c>
      <c r="R51" s="17">
        <f t="shared" si="1"/>
        <v>105</v>
      </c>
      <c r="S51">
        <f t="shared" si="2"/>
        <v>105</v>
      </c>
      <c r="T51">
        <f t="shared" si="3"/>
        <v>105</v>
      </c>
    </row>
    <row r="52" spans="1:20" x14ac:dyDescent="0.3">
      <c r="A52" s="2"/>
      <c r="B52" s="9"/>
      <c r="C52" s="25"/>
      <c r="D52" s="26"/>
      <c r="E52" s="27"/>
      <c r="F52" s="28"/>
      <c r="G52" s="28"/>
      <c r="H52" s="49" t="str">
        <f>IF(G52=""," ",IF('501.17 Spec11'!$I$5=2,Page1!Q52,Page1!R52))</f>
        <v xml:space="preserve"> </v>
      </c>
      <c r="I52" s="53"/>
      <c r="J52" s="49" t="str">
        <f>IF(I52=""," ",IF('501.17 Spec11'!$I$5=2,Page1!S52,Page1!T52))</f>
        <v xml:space="preserve"> </v>
      </c>
      <c r="K52" s="120"/>
      <c r="L52" s="121"/>
      <c r="M52" s="121"/>
      <c r="N52" s="122"/>
      <c r="O52" s="11"/>
      <c r="P52" s="2"/>
      <c r="Q52" s="17">
        <f t="shared" si="0"/>
        <v>105</v>
      </c>
      <c r="R52" s="17">
        <f t="shared" si="1"/>
        <v>105</v>
      </c>
      <c r="S52">
        <f t="shared" si="2"/>
        <v>105</v>
      </c>
      <c r="T52">
        <f t="shared" si="3"/>
        <v>105</v>
      </c>
    </row>
    <row r="53" spans="1:20" x14ac:dyDescent="0.3">
      <c r="A53" s="2"/>
      <c r="B53" s="9"/>
      <c r="C53" s="25"/>
      <c r="D53" s="26"/>
      <c r="E53" s="27"/>
      <c r="F53" s="28"/>
      <c r="G53" s="28"/>
      <c r="H53" s="49" t="str">
        <f>IF(G53=""," ",IF('501.17 Spec11'!$I$5=2,Page1!Q53,Page1!R53))</f>
        <v xml:space="preserve"> </v>
      </c>
      <c r="I53" s="53"/>
      <c r="J53" s="49" t="str">
        <f>IF(I53=""," ",IF('501.17 Spec11'!$I$5=2,Page1!S53,Page1!T53))</f>
        <v xml:space="preserve"> </v>
      </c>
      <c r="K53" s="120"/>
      <c r="L53" s="121"/>
      <c r="M53" s="121"/>
      <c r="N53" s="122"/>
      <c r="O53" s="11"/>
      <c r="P53" s="2"/>
      <c r="Q53" s="17">
        <f t="shared" si="0"/>
        <v>105</v>
      </c>
      <c r="R53" s="17">
        <f t="shared" si="1"/>
        <v>105</v>
      </c>
      <c r="S53">
        <f t="shared" si="2"/>
        <v>105</v>
      </c>
      <c r="T53">
        <f t="shared" si="3"/>
        <v>105</v>
      </c>
    </row>
    <row r="54" spans="1:20" x14ac:dyDescent="0.3">
      <c r="A54" s="2"/>
      <c r="B54" s="9"/>
      <c r="C54" s="25"/>
      <c r="D54" s="26"/>
      <c r="E54" s="27"/>
      <c r="F54" s="28"/>
      <c r="G54" s="28"/>
      <c r="H54" s="49" t="str">
        <f>IF(G54=""," ",IF('501.17 Spec11'!$I$5=2,Page1!Q54,Page1!R54))</f>
        <v xml:space="preserve"> </v>
      </c>
      <c r="I54" s="53"/>
      <c r="J54" s="49" t="str">
        <f>IF(I54=""," ",IF('501.17 Spec11'!$I$5=2,Page1!S54,Page1!T54))</f>
        <v xml:space="preserve"> </v>
      </c>
      <c r="K54" s="120"/>
      <c r="L54" s="121"/>
      <c r="M54" s="121"/>
      <c r="N54" s="122"/>
      <c r="O54" s="11"/>
      <c r="P54" s="2"/>
      <c r="Q54" s="17">
        <f t="shared" si="0"/>
        <v>105</v>
      </c>
      <c r="R54" s="17">
        <f t="shared" si="1"/>
        <v>105</v>
      </c>
      <c r="S54">
        <f t="shared" si="2"/>
        <v>105</v>
      </c>
      <c r="T54">
        <f t="shared" si="3"/>
        <v>105</v>
      </c>
    </row>
    <row r="55" spans="1:20" x14ac:dyDescent="0.3">
      <c r="A55" s="2"/>
      <c r="B55" s="9"/>
      <c r="C55" s="25"/>
      <c r="D55" s="26"/>
      <c r="E55" s="27"/>
      <c r="F55" s="28"/>
      <c r="G55" s="28"/>
      <c r="H55" s="49" t="str">
        <f>IF(G55=""," ",IF('501.17 Spec11'!$I$5=2,Page1!Q55,Page1!R55))</f>
        <v xml:space="preserve"> </v>
      </c>
      <c r="I55" s="53"/>
      <c r="J55" s="49" t="str">
        <f>IF(I55=""," ",IF('501.17 Spec11'!$I$5=2,Page1!S55,Page1!T55))</f>
        <v xml:space="preserve"> </v>
      </c>
      <c r="K55" s="120"/>
      <c r="L55" s="121"/>
      <c r="M55" s="121"/>
      <c r="N55" s="122"/>
      <c r="O55" s="11"/>
      <c r="P55" s="2"/>
      <c r="Q55" s="17">
        <f t="shared" si="0"/>
        <v>105</v>
      </c>
      <c r="R55" s="17">
        <f t="shared" si="1"/>
        <v>105</v>
      </c>
      <c r="S55">
        <f t="shared" si="2"/>
        <v>105</v>
      </c>
      <c r="T55">
        <f t="shared" si="3"/>
        <v>105</v>
      </c>
    </row>
    <row r="56" spans="1:20" x14ac:dyDescent="0.3">
      <c r="A56" s="2"/>
      <c r="B56" s="9"/>
      <c r="C56" s="25"/>
      <c r="D56" s="26"/>
      <c r="E56" s="27"/>
      <c r="F56" s="28"/>
      <c r="G56" s="28"/>
      <c r="H56" s="49" t="str">
        <f>IF(G56=""," ",IF('501.17 Spec11'!$I$5=2,Page1!Q56,Page1!R56))</f>
        <v xml:space="preserve"> </v>
      </c>
      <c r="I56" s="53"/>
      <c r="J56" s="49" t="str">
        <f>IF(I56=""," ",IF('501.17 Spec11'!$I$5=2,Page1!S56,Page1!T56))</f>
        <v xml:space="preserve"> </v>
      </c>
      <c r="K56" s="120"/>
      <c r="L56" s="121"/>
      <c r="M56" s="121"/>
      <c r="N56" s="122"/>
      <c r="O56" s="11"/>
      <c r="P56" s="2"/>
      <c r="Q56" s="17">
        <f t="shared" si="0"/>
        <v>105</v>
      </c>
      <c r="R56" s="17">
        <f t="shared" si="1"/>
        <v>105</v>
      </c>
      <c r="S56">
        <f t="shared" si="2"/>
        <v>105</v>
      </c>
      <c r="T56">
        <f t="shared" si="3"/>
        <v>105</v>
      </c>
    </row>
    <row r="57" spans="1:20" x14ac:dyDescent="0.3">
      <c r="A57" s="2"/>
      <c r="B57" s="9"/>
      <c r="C57" s="25"/>
      <c r="D57" s="26"/>
      <c r="E57" s="27"/>
      <c r="F57" s="28"/>
      <c r="G57" s="28"/>
      <c r="H57" s="49" t="str">
        <f>IF(G57=""," ",IF('501.17 Spec11'!$I$5=2,Page1!Q57,Page1!R57))</f>
        <v xml:space="preserve"> </v>
      </c>
      <c r="I57" s="53"/>
      <c r="J57" s="49" t="str">
        <f>IF(I57=""," ",IF('501.17 Spec11'!$I$5=2,Page1!S57,Page1!T57))</f>
        <v xml:space="preserve"> </v>
      </c>
      <c r="K57" s="120"/>
      <c r="L57" s="121"/>
      <c r="M57" s="121"/>
      <c r="N57" s="122"/>
      <c r="O57" s="11"/>
      <c r="P57" s="2"/>
      <c r="Q57" s="17">
        <f t="shared" si="0"/>
        <v>105</v>
      </c>
      <c r="R57" s="17">
        <f t="shared" si="1"/>
        <v>105</v>
      </c>
      <c r="S57">
        <f t="shared" si="2"/>
        <v>105</v>
      </c>
      <c r="T57">
        <f t="shared" si="3"/>
        <v>105</v>
      </c>
    </row>
    <row r="58" spans="1:20" x14ac:dyDescent="0.3">
      <c r="A58" s="2"/>
      <c r="B58" s="9"/>
      <c r="C58" s="25"/>
      <c r="D58" s="26"/>
      <c r="E58" s="27"/>
      <c r="F58" s="28"/>
      <c r="G58" s="28"/>
      <c r="H58" s="49" t="str">
        <f>IF(G58=""," ",IF('501.17 Spec11'!$I$5=2,Page1!Q58,Page1!R58))</f>
        <v xml:space="preserve"> </v>
      </c>
      <c r="I58" s="53"/>
      <c r="J58" s="49" t="str">
        <f>IF(I58=""," ",IF('501.17 Spec11'!$I$5=2,Page1!S58,Page1!T58))</f>
        <v xml:space="preserve"> </v>
      </c>
      <c r="K58" s="120"/>
      <c r="L58" s="121"/>
      <c r="M58" s="121"/>
      <c r="N58" s="122"/>
      <c r="O58" s="11"/>
      <c r="P58" s="2"/>
      <c r="Q58" s="17">
        <f t="shared" si="0"/>
        <v>105</v>
      </c>
      <c r="R58" s="17">
        <f t="shared" si="1"/>
        <v>105</v>
      </c>
      <c r="S58">
        <f t="shared" si="2"/>
        <v>105</v>
      </c>
      <c r="T58">
        <f t="shared" si="3"/>
        <v>105</v>
      </c>
    </row>
    <row r="59" spans="1:20" x14ac:dyDescent="0.3">
      <c r="A59" s="2"/>
      <c r="B59" s="9"/>
      <c r="C59" s="25"/>
      <c r="D59" s="26"/>
      <c r="E59" s="27"/>
      <c r="F59" s="28"/>
      <c r="G59" s="28"/>
      <c r="H59" s="49" t="str">
        <f>IF(G59=""," ",IF('501.17 Spec11'!$I$5=2,Page1!Q59,Page1!R59))</f>
        <v xml:space="preserve"> </v>
      </c>
      <c r="I59" s="53"/>
      <c r="J59" s="49" t="str">
        <f>IF(I59=""," ",IF('501.17 Spec11'!$I$5=2,Page1!S59,Page1!T59))</f>
        <v xml:space="preserve"> </v>
      </c>
      <c r="K59" s="120"/>
      <c r="L59" s="121"/>
      <c r="M59" s="121"/>
      <c r="N59" s="122"/>
      <c r="O59" s="11"/>
      <c r="P59" s="2"/>
      <c r="Q59" s="17">
        <f t="shared" si="0"/>
        <v>105</v>
      </c>
      <c r="R59" s="17">
        <f t="shared" si="1"/>
        <v>105</v>
      </c>
      <c r="S59">
        <f t="shared" si="2"/>
        <v>105</v>
      </c>
      <c r="T59">
        <f t="shared" si="3"/>
        <v>105</v>
      </c>
    </row>
    <row r="60" spans="1:20" x14ac:dyDescent="0.3">
      <c r="A60" s="2"/>
      <c r="B60" s="9"/>
      <c r="C60" s="25"/>
      <c r="D60" s="26"/>
      <c r="E60" s="27"/>
      <c r="F60" s="28"/>
      <c r="G60" s="28"/>
      <c r="H60" s="49" t="str">
        <f>IF(G60=""," ",IF('501.17 Spec11'!$I$5=2,Page1!Q60,Page1!R60))</f>
        <v xml:space="preserve"> </v>
      </c>
      <c r="I60" s="53"/>
      <c r="J60" s="49" t="str">
        <f>IF(I60=""," ",IF('501.17 Spec11'!$I$5=2,Page1!S60,Page1!T60))</f>
        <v xml:space="preserve"> </v>
      </c>
      <c r="K60" s="120"/>
      <c r="L60" s="121"/>
      <c r="M60" s="121"/>
      <c r="N60" s="122"/>
      <c r="O60" s="11"/>
      <c r="P60" s="2"/>
      <c r="Q60" s="17">
        <f t="shared" si="0"/>
        <v>105</v>
      </c>
      <c r="R60" s="17">
        <f t="shared" si="1"/>
        <v>105</v>
      </c>
      <c r="S60">
        <f t="shared" si="2"/>
        <v>105</v>
      </c>
      <c r="T60">
        <f t="shared" si="3"/>
        <v>105</v>
      </c>
    </row>
    <row r="61" spans="1:20" x14ac:dyDescent="0.3">
      <c r="A61" s="2"/>
      <c r="B61" s="9"/>
      <c r="C61" s="25"/>
      <c r="D61" s="26"/>
      <c r="E61" s="27"/>
      <c r="F61" s="28"/>
      <c r="G61" s="28"/>
      <c r="H61" s="49" t="str">
        <f>IF(G61=""," ",IF('501.17 Spec11'!$I$5=2,Page1!Q61,Page1!R61))</f>
        <v xml:space="preserve"> </v>
      </c>
      <c r="I61" s="53"/>
      <c r="J61" s="49" t="str">
        <f>IF(I61=""," ",IF('501.17 Spec11'!$I$5=2,Page1!S61,Page1!T61))</f>
        <v xml:space="preserve"> </v>
      </c>
      <c r="K61" s="120"/>
      <c r="L61" s="121"/>
      <c r="M61" s="121"/>
      <c r="N61" s="122"/>
      <c r="O61" s="11"/>
      <c r="P61" s="2"/>
      <c r="Q61" s="17">
        <f t="shared" si="0"/>
        <v>105</v>
      </c>
      <c r="R61" s="17">
        <f t="shared" si="1"/>
        <v>105</v>
      </c>
      <c r="S61">
        <f t="shared" si="2"/>
        <v>105</v>
      </c>
      <c r="T61">
        <f t="shared" si="3"/>
        <v>105</v>
      </c>
    </row>
    <row r="62" spans="1:20" ht="12.9" thickBot="1" x14ac:dyDescent="0.35">
      <c r="A62" s="2"/>
      <c r="B62" s="9"/>
      <c r="C62" s="29"/>
      <c r="D62" s="30"/>
      <c r="E62" s="31"/>
      <c r="F62" s="32"/>
      <c r="G62" s="32"/>
      <c r="H62" s="49" t="str">
        <f>IF(G62=""," ",IF('501.17 Spec11'!$I$5=2,Page1!Q62,Page1!R62))</f>
        <v xml:space="preserve"> </v>
      </c>
      <c r="I62" s="53"/>
      <c r="J62" s="49" t="str">
        <f>IF(I62=""," ",IF('501.17 Spec11'!$I$5=2,Page1!S62,Page1!T62))</f>
        <v xml:space="preserve"> </v>
      </c>
      <c r="K62" s="112"/>
      <c r="L62" s="113"/>
      <c r="M62" s="113"/>
      <c r="N62" s="114"/>
      <c r="O62" s="11"/>
      <c r="P62" s="2"/>
      <c r="Q62" s="17">
        <f t="shared" si="0"/>
        <v>105</v>
      </c>
      <c r="R62" s="17">
        <f t="shared" si="1"/>
        <v>105</v>
      </c>
      <c r="S62">
        <f t="shared" si="2"/>
        <v>105</v>
      </c>
      <c r="T62">
        <f t="shared" si="3"/>
        <v>105</v>
      </c>
    </row>
    <row r="63" spans="1:20" ht="13.3" thickTop="1" thickBot="1" x14ac:dyDescent="0.35">
      <c r="A63" s="2"/>
      <c r="B63" s="9"/>
      <c r="C63" s="127"/>
      <c r="D63" s="128"/>
      <c r="E63" s="128"/>
      <c r="F63" s="128"/>
      <c r="G63" s="128"/>
      <c r="H63" s="128"/>
      <c r="I63" s="128"/>
      <c r="J63" s="128"/>
      <c r="K63" s="129"/>
      <c r="L63" s="129"/>
      <c r="M63" s="129"/>
      <c r="N63" s="130"/>
      <c r="O63" s="11"/>
      <c r="P63" s="2"/>
    </row>
    <row r="64" spans="1:20" ht="13.3" thickTop="1" thickBot="1" x14ac:dyDescent="0.35">
      <c r="A64" s="2"/>
      <c r="B64" s="9"/>
      <c r="C64" s="131" t="s">
        <v>42</v>
      </c>
      <c r="D64" s="132"/>
      <c r="E64" s="132"/>
      <c r="F64" s="132"/>
      <c r="G64" s="133"/>
      <c r="H64" s="24">
        <f>COUNTIF(H26:H62,"&lt;100")+COUNTIF(J26:J62,"&lt;100")</f>
        <v>0</v>
      </c>
      <c r="I64" s="12"/>
      <c r="J64" s="12"/>
      <c r="K64" s="12"/>
      <c r="L64" s="12"/>
      <c r="M64" s="12"/>
      <c r="N64" s="12"/>
      <c r="O64" s="11"/>
      <c r="P64" s="2"/>
    </row>
    <row r="65" spans="1:16" x14ac:dyDescent="0.3">
      <c r="A65" s="2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1"/>
      <c r="P65" s="2"/>
    </row>
    <row r="66" spans="1:16" x14ac:dyDescent="0.3">
      <c r="A66" s="2"/>
      <c r="B66" s="9"/>
      <c r="C66" s="61" t="s">
        <v>25</v>
      </c>
      <c r="D66" s="61"/>
      <c r="E66" s="61"/>
      <c r="F66" s="134" t="s">
        <v>80</v>
      </c>
      <c r="G66" s="134"/>
      <c r="H66" s="134"/>
      <c r="I66" s="61"/>
      <c r="J66" s="61"/>
      <c r="K66" s="61"/>
      <c r="L66" s="61"/>
      <c r="M66" s="61"/>
      <c r="N66" s="61"/>
      <c r="O66" s="11"/>
      <c r="P66" s="2"/>
    </row>
    <row r="67" spans="1:16" x14ac:dyDescent="0.3">
      <c r="A67" s="2"/>
      <c r="B67" s="9"/>
      <c r="C67" s="61" t="s">
        <v>41</v>
      </c>
      <c r="D67" s="61"/>
      <c r="E67" s="61"/>
      <c r="F67" s="135"/>
      <c r="G67" s="135"/>
      <c r="H67" s="135"/>
      <c r="I67" s="61" t="s">
        <v>28</v>
      </c>
      <c r="J67" s="61"/>
      <c r="K67" s="61"/>
      <c r="L67" s="126"/>
      <c r="M67" s="126"/>
      <c r="N67" s="126"/>
      <c r="O67" s="11"/>
      <c r="P67" s="2"/>
    </row>
    <row r="68" spans="1:16" x14ac:dyDescent="0.3">
      <c r="A68" s="2"/>
      <c r="B68" s="9"/>
      <c r="C68" s="61" t="s">
        <v>26</v>
      </c>
      <c r="D68" s="61"/>
      <c r="E68" s="61"/>
      <c r="F68" s="126"/>
      <c r="G68" s="126"/>
      <c r="H68" s="126"/>
      <c r="I68" s="61"/>
      <c r="J68" s="61"/>
      <c r="K68" s="61"/>
      <c r="L68" s="61"/>
      <c r="M68" s="61"/>
      <c r="N68" s="61"/>
      <c r="O68" s="11"/>
      <c r="P68" s="2"/>
    </row>
    <row r="69" spans="1:16" x14ac:dyDescent="0.3">
      <c r="A69" s="2"/>
      <c r="B69" s="9"/>
      <c r="C69" s="61" t="s">
        <v>27</v>
      </c>
      <c r="D69" s="61"/>
      <c r="E69" s="61"/>
      <c r="F69" s="80" t="str">
        <f>IF(Info!F18=""," ",Info!F18)</f>
        <v xml:space="preserve"> </v>
      </c>
      <c r="G69" s="80"/>
      <c r="H69" s="80"/>
      <c r="I69" s="61" t="s">
        <v>29</v>
      </c>
      <c r="J69" s="61"/>
      <c r="K69" s="61"/>
      <c r="L69" s="126"/>
      <c r="M69" s="126"/>
      <c r="N69" s="126"/>
      <c r="O69" s="11"/>
      <c r="P69" s="2"/>
    </row>
    <row r="70" spans="1:16" x14ac:dyDescent="0.3">
      <c r="A70" s="2"/>
      <c r="B70" s="9"/>
      <c r="C70" s="12"/>
      <c r="D70" s="12"/>
      <c r="E70" s="12"/>
      <c r="F70" s="12"/>
      <c r="G70" s="12"/>
      <c r="H70" s="12"/>
      <c r="I70" s="12"/>
      <c r="J70" s="12"/>
      <c r="K70" s="100" t="s">
        <v>46</v>
      </c>
      <c r="L70" s="100"/>
      <c r="M70" s="100"/>
      <c r="N70" s="100"/>
      <c r="O70" s="11"/>
      <c r="P70" s="2"/>
    </row>
    <row r="71" spans="1:16" x14ac:dyDescent="0.3">
      <c r="A71" s="2"/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  <c r="P71" s="2"/>
    </row>
    <row r="72" spans="1:16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idden="1" x14ac:dyDescent="0.3"/>
    <row r="74" spans="1:16" hidden="1" x14ac:dyDescent="0.3"/>
    <row r="75" spans="1:16" hidden="1" x14ac:dyDescent="0.3"/>
    <row r="76" spans="1:16" hidden="1" x14ac:dyDescent="0.3"/>
    <row r="77" spans="1:16" hidden="1" x14ac:dyDescent="0.3"/>
    <row r="78" spans="1:16" hidden="1" x14ac:dyDescent="0.3"/>
    <row r="79" spans="1:16" hidden="1" x14ac:dyDescent="0.3"/>
  </sheetData>
  <sheetProtection algorithmName="SHA-512" hashValue="8DfTTQfsUXoY+UY4KqmgoXdlE2Rz6oDyfIKL3f6JlabY+SARxAiDcvHg5x45/GiZH2RaLVzN+Nsb3VopuGNYLw==" saltValue="Ta8yT7FROKi/8euBgt/mdg==" spinCount="100000" sheet="1" objects="1" scenarios="1"/>
  <mergeCells count="110">
    <mergeCell ref="K56:N56"/>
    <mergeCell ref="K57:N57"/>
    <mergeCell ref="I69:K69"/>
    <mergeCell ref="L69:N69"/>
    <mergeCell ref="K58:N58"/>
    <mergeCell ref="C63:N63"/>
    <mergeCell ref="C64:G64"/>
    <mergeCell ref="C67:E67"/>
    <mergeCell ref="I67:K67"/>
    <mergeCell ref="L67:N67"/>
    <mergeCell ref="I66:N66"/>
    <mergeCell ref="C69:E69"/>
    <mergeCell ref="F66:H66"/>
    <mergeCell ref="F67:H67"/>
    <mergeCell ref="F68:H68"/>
    <mergeCell ref="F69:H69"/>
    <mergeCell ref="C68:E68"/>
    <mergeCell ref="I68:N68"/>
    <mergeCell ref="C66:E66"/>
    <mergeCell ref="C21:N21"/>
    <mergeCell ref="K51:N51"/>
    <mergeCell ref="K52:N52"/>
    <mergeCell ref="K54:N54"/>
    <mergeCell ref="K55:N55"/>
    <mergeCell ref="K61:N61"/>
    <mergeCell ref="K60:N60"/>
    <mergeCell ref="K49:N49"/>
    <mergeCell ref="K44:N44"/>
    <mergeCell ref="K41:N41"/>
    <mergeCell ref="K42:N42"/>
    <mergeCell ref="K43:N43"/>
    <mergeCell ref="K50:N50"/>
    <mergeCell ref="K40:N40"/>
    <mergeCell ref="K36:N36"/>
    <mergeCell ref="K37:N37"/>
    <mergeCell ref="K38:N38"/>
    <mergeCell ref="K39:N39"/>
    <mergeCell ref="K53:N53"/>
    <mergeCell ref="K45:N45"/>
    <mergeCell ref="K46:N46"/>
    <mergeCell ref="K47:N47"/>
    <mergeCell ref="K48:N48"/>
    <mergeCell ref="K59:N59"/>
    <mergeCell ref="E20:H20"/>
    <mergeCell ref="K23:N23"/>
    <mergeCell ref="K24:N24"/>
    <mergeCell ref="K25:N25"/>
    <mergeCell ref="K70:N70"/>
    <mergeCell ref="C15:D15"/>
    <mergeCell ref="K35:N35"/>
    <mergeCell ref="E15:H15"/>
    <mergeCell ref="I15:J15"/>
    <mergeCell ref="K15:N15"/>
    <mergeCell ref="C22:J22"/>
    <mergeCell ref="E24:E25"/>
    <mergeCell ref="F24:F25"/>
    <mergeCell ref="H24:H25"/>
    <mergeCell ref="I24:I25"/>
    <mergeCell ref="J24:J25"/>
    <mergeCell ref="K62:N62"/>
    <mergeCell ref="K22:N22"/>
    <mergeCell ref="K20:N20"/>
    <mergeCell ref="C24:D24"/>
    <mergeCell ref="C23:D23"/>
    <mergeCell ref="E23:J23"/>
    <mergeCell ref="I20:J20"/>
    <mergeCell ref="C20:D20"/>
    <mergeCell ref="K32:N33"/>
    <mergeCell ref="K34:N34"/>
    <mergeCell ref="Q24:R24"/>
    <mergeCell ref="S24:T24"/>
    <mergeCell ref="B4:O4"/>
    <mergeCell ref="B3:O3"/>
    <mergeCell ref="B5:O5"/>
    <mergeCell ref="B6:O6"/>
    <mergeCell ref="B7:O7"/>
    <mergeCell ref="B8:O8"/>
    <mergeCell ref="K27:N27"/>
    <mergeCell ref="K28:N28"/>
    <mergeCell ref="K29:N29"/>
    <mergeCell ref="K26:N26"/>
    <mergeCell ref="K30:N30"/>
    <mergeCell ref="K31:N31"/>
    <mergeCell ref="K19:N19"/>
    <mergeCell ref="C16:D16"/>
    <mergeCell ref="E17:H17"/>
    <mergeCell ref="E18:H18"/>
    <mergeCell ref="K18:N18"/>
    <mergeCell ref="I19:J19"/>
    <mergeCell ref="C17:D17"/>
    <mergeCell ref="C18:D18"/>
    <mergeCell ref="M13:N13"/>
    <mergeCell ref="M14:N14"/>
    <mergeCell ref="F12:K12"/>
    <mergeCell ref="F13:K13"/>
    <mergeCell ref="F14:K14"/>
    <mergeCell ref="C12:E12"/>
    <mergeCell ref="C10:N10"/>
    <mergeCell ref="C11:N11"/>
    <mergeCell ref="C19:D19"/>
    <mergeCell ref="E19:H19"/>
    <mergeCell ref="K16:N16"/>
    <mergeCell ref="K17:N17"/>
    <mergeCell ref="I18:J18"/>
    <mergeCell ref="E16:H16"/>
    <mergeCell ref="C13:D13"/>
    <mergeCell ref="C14:D14"/>
    <mergeCell ref="I16:J16"/>
    <mergeCell ref="I17:J17"/>
    <mergeCell ref="L12:N12"/>
  </mergeCells>
  <printOptions horizontalCentered="1" verticalCentered="1"/>
  <pageMargins left="0" right="0" top="0" bottom="0" header="0" footer="0"/>
  <pageSetup scale="83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79"/>
  <sheetViews>
    <sheetView showGridLines="0" topLeftCell="A46" workbookViewId="0">
      <selection activeCell="O57" sqref="O57"/>
    </sheetView>
  </sheetViews>
  <sheetFormatPr defaultColWidth="0" defaultRowHeight="12.75" customHeight="1" zeroHeight="1" x14ac:dyDescent="0.3"/>
  <cols>
    <col min="1" max="1" width="2.3828125" customWidth="1"/>
    <col min="2" max="2" width="9.15234375" customWidth="1"/>
    <col min="3" max="4" width="10.69140625" customWidth="1"/>
    <col min="5" max="5" width="10.84375" customWidth="1"/>
    <col min="6" max="13" width="9.69140625" customWidth="1"/>
    <col min="14" max="14" width="11.69140625" customWidth="1"/>
    <col min="15" max="15" width="9.15234375" customWidth="1"/>
    <col min="16" max="16" width="2.3828125" customWidth="1"/>
    <col min="17" max="16384" width="9.15234375" hidden="1"/>
  </cols>
  <sheetData>
    <row r="1" spans="1:256" ht="12.4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2.45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3" customHeight="1" x14ac:dyDescent="0.3">
      <c r="A3" s="2"/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15" x14ac:dyDescent="0.35">
      <c r="A4" s="2"/>
      <c r="B4" s="65" t="s">
        <v>47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  <c r="P4" s="2"/>
    </row>
    <row r="5" spans="1:256" ht="15" x14ac:dyDescent="0.35">
      <c r="A5" s="2"/>
      <c r="B5" s="65" t="s">
        <v>48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2"/>
    </row>
    <row r="6" spans="1:256" ht="12.45" x14ac:dyDescent="0.3">
      <c r="A6" s="2"/>
      <c r="B6" s="68" t="s">
        <v>49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  <c r="P6" s="2"/>
    </row>
    <row r="7" spans="1:256" ht="12.45" x14ac:dyDescent="0.3">
      <c r="A7" s="2"/>
      <c r="B7" s="71" t="s">
        <v>50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2"/>
    </row>
    <row r="8" spans="1:256" ht="12.45" x14ac:dyDescent="0.3">
      <c r="A8" s="2"/>
      <c r="B8" s="71" t="s">
        <v>51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  <c r="P8" s="2"/>
    </row>
    <row r="9" spans="1:256" ht="12.45" x14ac:dyDescent="0.3">
      <c r="A9" s="2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2"/>
    </row>
    <row r="10" spans="1:256" ht="12.45" x14ac:dyDescent="0.3">
      <c r="A10" s="2"/>
      <c r="B10" s="9"/>
      <c r="C10" s="61" t="s">
        <v>54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11"/>
      <c r="P10" s="2"/>
    </row>
    <row r="11" spans="1:256" ht="12.45" x14ac:dyDescent="0.3">
      <c r="A11" s="2"/>
      <c r="B11" s="9"/>
      <c r="C11" s="61" t="s">
        <v>53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11"/>
      <c r="P11" s="2"/>
    </row>
    <row r="12" spans="1:256" s="1" customFormat="1" ht="15.45" x14ac:dyDescent="0.4">
      <c r="A12" s="2"/>
      <c r="B12" s="18"/>
      <c r="C12" s="78"/>
      <c r="D12" s="78"/>
      <c r="E12" s="78"/>
      <c r="F12" s="77"/>
      <c r="G12" s="77"/>
      <c r="H12" s="77"/>
      <c r="I12" s="77"/>
      <c r="J12" s="77"/>
      <c r="K12" s="77"/>
      <c r="L12" s="78"/>
      <c r="M12" s="78"/>
      <c r="N12" s="78"/>
      <c r="O12" s="19"/>
      <c r="P12" s="2"/>
    </row>
    <row r="13" spans="1:256" s="1" customFormat="1" ht="14.15" x14ac:dyDescent="0.35">
      <c r="A13" s="2"/>
      <c r="B13" s="18"/>
      <c r="C13" s="59" t="s">
        <v>0</v>
      </c>
      <c r="D13" s="59"/>
      <c r="E13" s="21" t="str">
        <f>IF(Info!F13=""," ",Info!F13)</f>
        <v xml:space="preserve"> </v>
      </c>
      <c r="F13" s="61"/>
      <c r="G13" s="61"/>
      <c r="H13" s="61"/>
      <c r="I13" s="61"/>
      <c r="J13" s="61"/>
      <c r="K13" s="61"/>
      <c r="L13" s="12" t="s">
        <v>2</v>
      </c>
      <c r="M13" s="76" t="str">
        <f>IF(Info!F14=""," ",Info!F14)</f>
        <v xml:space="preserve"> </v>
      </c>
      <c r="N13" s="76"/>
      <c r="O13" s="19"/>
      <c r="P13" s="2"/>
    </row>
    <row r="14" spans="1:256" s="1" customFormat="1" ht="14.15" x14ac:dyDescent="0.35">
      <c r="A14" s="2"/>
      <c r="B14" s="18"/>
      <c r="C14" s="59" t="s">
        <v>1</v>
      </c>
      <c r="D14" s="59"/>
      <c r="E14" s="22">
        <v>2</v>
      </c>
      <c r="F14" s="61"/>
      <c r="G14" s="61"/>
      <c r="H14" s="61"/>
      <c r="I14" s="61"/>
      <c r="J14" s="61"/>
      <c r="K14" s="61"/>
      <c r="L14" s="23"/>
      <c r="M14" s="61"/>
      <c r="N14" s="61"/>
      <c r="O14" s="19"/>
      <c r="P14" s="2"/>
    </row>
    <row r="15" spans="1:256" s="1" customFormat="1" ht="15.75" customHeight="1" x14ac:dyDescent="0.35">
      <c r="A15" s="2"/>
      <c r="B15" s="18"/>
      <c r="C15" s="59" t="s">
        <v>3</v>
      </c>
      <c r="D15" s="59"/>
      <c r="E15" s="81" t="str">
        <f>IF(Info!F15=""," ",Info!F15)</f>
        <v xml:space="preserve"> </v>
      </c>
      <c r="F15" s="81"/>
      <c r="G15" s="81"/>
      <c r="H15" s="81"/>
      <c r="I15" s="61" t="s">
        <v>8</v>
      </c>
      <c r="J15" s="61"/>
      <c r="K15" s="81" t="str">
        <f>IF(Info!F17=""," ",Info!F17)</f>
        <v xml:space="preserve"> </v>
      </c>
      <c r="L15" s="81"/>
      <c r="M15" s="81"/>
      <c r="N15" s="81"/>
      <c r="O15" s="19"/>
      <c r="P15" s="2"/>
    </row>
    <row r="16" spans="1:256" s="1" customFormat="1" ht="14.15" x14ac:dyDescent="0.35">
      <c r="A16" s="2"/>
      <c r="B16" s="18"/>
      <c r="C16" s="59" t="s">
        <v>4</v>
      </c>
      <c r="D16" s="59"/>
      <c r="E16" s="81" t="str">
        <f>IF(Info!F16=""," ",Info!F16)</f>
        <v xml:space="preserve"> </v>
      </c>
      <c r="F16" s="81"/>
      <c r="G16" s="81"/>
      <c r="H16" s="81"/>
      <c r="I16" s="61" t="s">
        <v>9</v>
      </c>
      <c r="J16" s="61"/>
      <c r="K16" s="80" t="str">
        <f>IF(Info!F20=""," ",Info!F20)</f>
        <v xml:space="preserve"> </v>
      </c>
      <c r="L16" s="80"/>
      <c r="M16" s="80"/>
      <c r="N16" s="80"/>
      <c r="O16" s="19"/>
      <c r="P16" s="2"/>
    </row>
    <row r="17" spans="1:20" s="1" customFormat="1" ht="14.15" x14ac:dyDescent="0.35">
      <c r="A17" s="2"/>
      <c r="B17" s="18"/>
      <c r="C17" s="59" t="s">
        <v>5</v>
      </c>
      <c r="D17" s="59"/>
      <c r="E17" s="81" t="str">
        <f>IF(Info!F19=""," ",Info!F19)</f>
        <v xml:space="preserve"> </v>
      </c>
      <c r="F17" s="81"/>
      <c r="G17" s="81"/>
      <c r="H17" s="81"/>
      <c r="I17" s="61" t="s">
        <v>10</v>
      </c>
      <c r="J17" s="61"/>
      <c r="K17" s="80" t="str">
        <f>IF(Info!F21=""," ",Info!F21)</f>
        <v xml:space="preserve"> </v>
      </c>
      <c r="L17" s="80"/>
      <c r="M17" s="80"/>
      <c r="N17" s="80"/>
      <c r="O17" s="19"/>
      <c r="P17" s="2"/>
    </row>
    <row r="18" spans="1:20" s="1" customFormat="1" ht="14.15" x14ac:dyDescent="0.35">
      <c r="A18" s="2"/>
      <c r="B18" s="18"/>
      <c r="C18" s="59" t="s">
        <v>6</v>
      </c>
      <c r="D18" s="59"/>
      <c r="E18" s="81" t="str">
        <f>IF(Info!F24=""," ",Info!F24)</f>
        <v xml:space="preserve"> </v>
      </c>
      <c r="F18" s="81"/>
      <c r="G18" s="81"/>
      <c r="H18" s="81"/>
      <c r="I18" s="61" t="s">
        <v>11</v>
      </c>
      <c r="J18" s="61"/>
      <c r="K18" s="80" t="str">
        <f>IF(Info!F22=""," ",Info!F22)</f>
        <v xml:space="preserve"> </v>
      </c>
      <c r="L18" s="80"/>
      <c r="M18" s="80"/>
      <c r="N18" s="80"/>
      <c r="O18" s="19"/>
      <c r="P18" s="2"/>
    </row>
    <row r="19" spans="1:20" s="1" customFormat="1" ht="14.15" x14ac:dyDescent="0.35">
      <c r="A19" s="2"/>
      <c r="B19" s="18"/>
      <c r="C19" s="59" t="s">
        <v>40</v>
      </c>
      <c r="D19" s="59"/>
      <c r="E19" s="79" t="str">
        <f>IF(Info!F26=""," ",Info!F26)</f>
        <v xml:space="preserve"> </v>
      </c>
      <c r="F19" s="79"/>
      <c r="G19" s="79"/>
      <c r="H19" s="79"/>
      <c r="I19" s="61" t="s">
        <v>12</v>
      </c>
      <c r="J19" s="61"/>
      <c r="K19" s="79" t="str">
        <f>IF(Info!F23=""," ",Info!F23)</f>
        <v xml:space="preserve"> </v>
      </c>
      <c r="L19" s="79"/>
      <c r="M19" s="79"/>
      <c r="N19" s="79"/>
      <c r="O19" s="19"/>
      <c r="P19" s="2"/>
    </row>
    <row r="20" spans="1:20" s="1" customFormat="1" ht="14.15" x14ac:dyDescent="0.35">
      <c r="A20" s="2"/>
      <c r="B20" s="18"/>
      <c r="C20" s="59" t="s">
        <v>7</v>
      </c>
      <c r="D20" s="59"/>
      <c r="E20" s="99" t="s">
        <v>72</v>
      </c>
      <c r="F20" s="99"/>
      <c r="G20" s="99"/>
      <c r="H20" s="99"/>
      <c r="I20" s="61" t="s">
        <v>13</v>
      </c>
      <c r="J20" s="61"/>
      <c r="K20" s="80" t="str">
        <f>IF(Info!F25=""," ",Info!F25)</f>
        <v xml:space="preserve"> </v>
      </c>
      <c r="L20" s="80"/>
      <c r="M20" s="80"/>
      <c r="N20" s="80"/>
      <c r="O20" s="19"/>
      <c r="P20" s="2"/>
    </row>
    <row r="21" spans="1:20" s="1" customFormat="1" ht="14.6" thickBot="1" x14ac:dyDescent="0.4">
      <c r="A21" s="2"/>
      <c r="B21" s="18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19"/>
      <c r="P21" s="2"/>
    </row>
    <row r="22" spans="1:20" ht="13.3" thickTop="1" thickBot="1" x14ac:dyDescent="0.35">
      <c r="A22" s="2"/>
      <c r="B22" s="9"/>
      <c r="C22" s="101" t="s">
        <v>37</v>
      </c>
      <c r="D22" s="102"/>
      <c r="E22" s="102"/>
      <c r="F22" s="102"/>
      <c r="G22" s="102"/>
      <c r="H22" s="102"/>
      <c r="I22" s="102"/>
      <c r="J22" s="103"/>
      <c r="K22" s="96"/>
      <c r="L22" s="97"/>
      <c r="M22" s="97"/>
      <c r="N22" s="98"/>
      <c r="O22" s="11"/>
      <c r="P22" s="2"/>
    </row>
    <row r="23" spans="1:20" ht="12.9" thickTop="1" x14ac:dyDescent="0.3">
      <c r="A23" s="2"/>
      <c r="B23" s="9"/>
      <c r="C23" s="117" t="s">
        <v>14</v>
      </c>
      <c r="D23" s="118"/>
      <c r="E23" s="61" t="s">
        <v>38</v>
      </c>
      <c r="F23" s="61"/>
      <c r="G23" s="61"/>
      <c r="H23" s="61"/>
      <c r="I23" s="61"/>
      <c r="J23" s="119"/>
      <c r="K23" s="85"/>
      <c r="L23" s="86"/>
      <c r="M23" s="86"/>
      <c r="N23" s="87"/>
      <c r="O23" s="11"/>
      <c r="P23" s="2"/>
    </row>
    <row r="24" spans="1:20" ht="12.45" x14ac:dyDescent="0.3">
      <c r="A24" s="2"/>
      <c r="B24" s="9"/>
      <c r="C24" s="115" t="s">
        <v>15</v>
      </c>
      <c r="D24" s="116"/>
      <c r="E24" s="104" t="s">
        <v>45</v>
      </c>
      <c r="F24" s="104" t="s">
        <v>30</v>
      </c>
      <c r="G24" s="39" t="s">
        <v>78</v>
      </c>
      <c r="H24" s="106" t="s">
        <v>60</v>
      </c>
      <c r="I24" s="108"/>
      <c r="J24" s="110"/>
      <c r="K24" s="85" t="s">
        <v>18</v>
      </c>
      <c r="L24" s="86"/>
      <c r="M24" s="86"/>
      <c r="N24" s="87"/>
      <c r="O24" s="11"/>
      <c r="P24" s="2"/>
      <c r="Q24" s="88" t="s">
        <v>43</v>
      </c>
      <c r="R24" s="89"/>
      <c r="S24" s="88" t="s">
        <v>44</v>
      </c>
      <c r="T24" s="89"/>
    </row>
    <row r="25" spans="1:20" ht="12.9" thickBot="1" x14ac:dyDescent="0.35">
      <c r="A25" s="2"/>
      <c r="B25" s="9"/>
      <c r="C25" s="37" t="s">
        <v>16</v>
      </c>
      <c r="D25" s="38" t="s">
        <v>17</v>
      </c>
      <c r="E25" s="105"/>
      <c r="F25" s="105"/>
      <c r="G25" s="40" t="s">
        <v>79</v>
      </c>
      <c r="H25" s="107"/>
      <c r="I25" s="109"/>
      <c r="J25" s="111"/>
      <c r="K25" s="85" t="s">
        <v>19</v>
      </c>
      <c r="L25" s="86"/>
      <c r="M25" s="86"/>
      <c r="N25" s="87"/>
      <c r="O25" s="11"/>
      <c r="P25" s="2"/>
      <c r="Q25" s="43" t="s">
        <v>73</v>
      </c>
      <c r="R25" s="43" t="s">
        <v>74</v>
      </c>
      <c r="S25" s="43" t="s">
        <v>73</v>
      </c>
      <c r="T25" s="43" t="s">
        <v>74</v>
      </c>
    </row>
    <row r="26" spans="1:20" ht="12.9" thickTop="1" x14ac:dyDescent="0.3">
      <c r="A26" s="2"/>
      <c r="B26" s="9"/>
      <c r="C26" s="33"/>
      <c r="D26" s="34"/>
      <c r="E26" s="35"/>
      <c r="F26" s="36"/>
      <c r="G26" s="36"/>
      <c r="H26" s="49" t="str">
        <f>IF(G26=""," ",IF('501.17 Spec11'!$I$5=2,Page2!Q26,Page2!R26))</f>
        <v xml:space="preserve"> </v>
      </c>
      <c r="I26" s="52"/>
      <c r="J26" s="49" t="str">
        <f>IF(I26=""," ",IF('501.17 Spec11'!$I$5=2,Page2!S26,Page2!T26))</f>
        <v xml:space="preserve"> </v>
      </c>
      <c r="K26" s="85" t="s">
        <v>20</v>
      </c>
      <c r="L26" s="86"/>
      <c r="M26" s="86"/>
      <c r="N26" s="87"/>
      <c r="O26" s="11"/>
      <c r="P26" s="2"/>
      <c r="Q26" s="17">
        <f>IF(G26&lt;5,105,IF(G26&lt;=9,100,IF(G26&lt;12,98,93)))</f>
        <v>105</v>
      </c>
      <c r="R26" s="17">
        <f>IF(G26&lt;10,105,IF(G26&lt;=20,100,IF(G26&lt;23,98,95)))</f>
        <v>105</v>
      </c>
      <c r="S26">
        <f>IF(I26&lt;5,105,IF(I26&lt;=9,100,IF(I26&lt;12,98,93)))</f>
        <v>105</v>
      </c>
      <c r="T26">
        <f>IF(I26&lt;10,105,IF(I26&lt;=20,100,IF(I26&lt;23,98,95)))</f>
        <v>105</v>
      </c>
    </row>
    <row r="27" spans="1:20" ht="12.45" x14ac:dyDescent="0.3">
      <c r="A27" s="2"/>
      <c r="B27" s="9"/>
      <c r="C27" s="25"/>
      <c r="D27" s="26"/>
      <c r="E27" s="27"/>
      <c r="F27" s="28"/>
      <c r="G27" s="28"/>
      <c r="H27" s="49" t="str">
        <f>IF(G27=""," ",IF('501.17 Spec11'!$I$5=2,Page2!Q27,Page2!R27))</f>
        <v xml:space="preserve"> </v>
      </c>
      <c r="I27" s="53"/>
      <c r="J27" s="49" t="str">
        <f>IF(I27=""," ",IF('501.17 Spec11'!$I$5=2,Page2!S27,Page2!T27))</f>
        <v xml:space="preserve"> </v>
      </c>
      <c r="K27" s="85" t="s">
        <v>21</v>
      </c>
      <c r="L27" s="86"/>
      <c r="M27" s="86"/>
      <c r="N27" s="87"/>
      <c r="O27" s="11"/>
      <c r="P27" s="2"/>
      <c r="Q27" s="17">
        <f t="shared" ref="Q27:Q62" si="0">IF(G27&lt;5,105,IF(G27&lt;=9,100,IF(G27&lt;12,98,93)))</f>
        <v>105</v>
      </c>
      <c r="R27" s="17">
        <f t="shared" ref="R27:R62" si="1">IF(G27&lt;10,105,IF(G27&lt;=20,100,IF(G27&lt;23,98,95)))</f>
        <v>105</v>
      </c>
      <c r="S27">
        <f t="shared" ref="S27:S62" si="2">IF(I27&lt;5,105,IF(I27&lt;=9,100,IF(I27&lt;12,98,93)))</f>
        <v>105</v>
      </c>
      <c r="T27">
        <f t="shared" ref="T27:T62" si="3">IF(I27&lt;10,105,IF(I27&lt;=20,100,IF(I27&lt;23,98,95)))</f>
        <v>105</v>
      </c>
    </row>
    <row r="28" spans="1:20" ht="12.45" x14ac:dyDescent="0.3">
      <c r="A28" s="2"/>
      <c r="B28" s="9"/>
      <c r="C28" s="25"/>
      <c r="D28" s="26"/>
      <c r="E28" s="27"/>
      <c r="F28" s="28"/>
      <c r="G28" s="28"/>
      <c r="H28" s="49" t="str">
        <f>IF(G28=""," ",IF('501.17 Spec11'!$I$5=2,Page2!Q28,Page2!R28))</f>
        <v xml:space="preserve"> </v>
      </c>
      <c r="I28" s="53"/>
      <c r="J28" s="49" t="str">
        <f>IF(I28=""," ",IF('501.17 Spec11'!$I$5=2,Page2!S28,Page2!T28))</f>
        <v xml:space="preserve"> </v>
      </c>
      <c r="K28" s="85" t="s">
        <v>22</v>
      </c>
      <c r="L28" s="86"/>
      <c r="M28" s="86"/>
      <c r="N28" s="87"/>
      <c r="O28" s="11"/>
      <c r="P28" s="2"/>
      <c r="Q28" s="17">
        <f t="shared" si="0"/>
        <v>105</v>
      </c>
      <c r="R28" s="17">
        <f t="shared" si="1"/>
        <v>105</v>
      </c>
      <c r="S28">
        <f t="shared" si="2"/>
        <v>105</v>
      </c>
      <c r="T28">
        <f t="shared" si="3"/>
        <v>105</v>
      </c>
    </row>
    <row r="29" spans="1:20" ht="12.45" x14ac:dyDescent="0.3">
      <c r="A29" s="2"/>
      <c r="B29" s="9"/>
      <c r="C29" s="25"/>
      <c r="D29" s="26"/>
      <c r="E29" s="27"/>
      <c r="F29" s="28"/>
      <c r="G29" s="28"/>
      <c r="H29" s="49" t="str">
        <f>IF(G29=""," ",IF('501.17 Spec11'!$I$5=2,Page2!Q29,Page2!R29))</f>
        <v xml:space="preserve"> </v>
      </c>
      <c r="I29" s="53"/>
      <c r="J29" s="49" t="str">
        <f>IF(I29=""," ",IF('501.17 Spec11'!$I$5=2,Page2!S29,Page2!T29))</f>
        <v xml:space="preserve"> </v>
      </c>
      <c r="K29" s="85"/>
      <c r="L29" s="86"/>
      <c r="M29" s="86"/>
      <c r="N29" s="87"/>
      <c r="O29" s="11"/>
      <c r="P29" s="2"/>
      <c r="Q29" s="17">
        <f t="shared" si="0"/>
        <v>105</v>
      </c>
      <c r="R29" s="17">
        <f t="shared" si="1"/>
        <v>105</v>
      </c>
      <c r="S29">
        <f t="shared" si="2"/>
        <v>105</v>
      </c>
      <c r="T29">
        <f t="shared" si="3"/>
        <v>105</v>
      </c>
    </row>
    <row r="30" spans="1:20" ht="12.9" thickBot="1" x14ac:dyDescent="0.35">
      <c r="A30" s="2"/>
      <c r="B30" s="9"/>
      <c r="C30" s="25"/>
      <c r="D30" s="26"/>
      <c r="E30" s="27"/>
      <c r="F30" s="28"/>
      <c r="G30" s="28"/>
      <c r="H30" s="49" t="str">
        <f>IF(G30=""," ",IF('501.17 Spec11'!$I$5=2,Page2!Q30,Page2!R30))</f>
        <v xml:space="preserve"> </v>
      </c>
      <c r="I30" s="53"/>
      <c r="J30" s="49" t="str">
        <f>IF(I30=""," ",IF('501.17 Spec11'!$I$5=2,Page2!S30,Page2!T30))</f>
        <v xml:space="preserve"> </v>
      </c>
      <c r="K30" s="93"/>
      <c r="L30" s="94"/>
      <c r="M30" s="94"/>
      <c r="N30" s="95"/>
      <c r="O30" s="11"/>
      <c r="P30" s="2"/>
      <c r="Q30" s="17">
        <f t="shared" si="0"/>
        <v>105</v>
      </c>
      <c r="R30" s="17">
        <f t="shared" si="1"/>
        <v>105</v>
      </c>
      <c r="S30">
        <f t="shared" si="2"/>
        <v>105</v>
      </c>
      <c r="T30">
        <f t="shared" si="3"/>
        <v>105</v>
      </c>
    </row>
    <row r="31" spans="1:20" ht="12.9" thickTop="1" x14ac:dyDescent="0.3">
      <c r="A31" s="2"/>
      <c r="B31" s="9"/>
      <c r="C31" s="25"/>
      <c r="D31" s="26"/>
      <c r="E31" s="27"/>
      <c r="F31" s="28"/>
      <c r="G31" s="28"/>
      <c r="H31" s="49" t="str">
        <f>IF(G31=""," ",IF('501.17 Spec11'!$I$5=2,Page2!Q31,Page2!R31))</f>
        <v xml:space="preserve"> </v>
      </c>
      <c r="I31" s="53"/>
      <c r="J31" s="49" t="str">
        <f>IF(I31=""," ",IF('501.17 Spec11'!$I$5=2,Page2!S31,Page2!T31))</f>
        <v xml:space="preserve"> </v>
      </c>
      <c r="K31" s="96" t="s">
        <v>31</v>
      </c>
      <c r="L31" s="97"/>
      <c r="M31" s="97"/>
      <c r="N31" s="98"/>
      <c r="O31" s="11"/>
      <c r="P31" s="2"/>
      <c r="Q31" s="17">
        <f t="shared" si="0"/>
        <v>105</v>
      </c>
      <c r="R31" s="17">
        <f t="shared" si="1"/>
        <v>105</v>
      </c>
      <c r="S31">
        <f t="shared" si="2"/>
        <v>105</v>
      </c>
      <c r="T31">
        <f t="shared" si="3"/>
        <v>105</v>
      </c>
    </row>
    <row r="32" spans="1:20" ht="14.5" customHeight="1" x14ac:dyDescent="0.3">
      <c r="A32" s="2"/>
      <c r="B32" s="9"/>
      <c r="C32" s="25"/>
      <c r="D32" s="26"/>
      <c r="E32" s="27"/>
      <c r="F32" s="28"/>
      <c r="G32" s="28"/>
      <c r="H32" s="49" t="str">
        <f>IF(G32=""," ",IF('501.17 Spec11'!$I$5=2,Page2!Q32,Page2!R32))</f>
        <v xml:space="preserve"> </v>
      </c>
      <c r="I32" s="54"/>
      <c r="J32" s="49" t="str">
        <f>IF(I32=""," ",IF('501.17 Spec11'!$I$5=2,Page2!S32,Page2!T32))</f>
        <v xml:space="preserve"> </v>
      </c>
      <c r="K32" s="82" t="str">
        <f>IF(C26=""," ",IF(H64=0,"Do Meet","Do Not Meet"))</f>
        <v xml:space="preserve"> </v>
      </c>
      <c r="L32" s="83"/>
      <c r="M32" s="83"/>
      <c r="N32" s="84"/>
      <c r="O32" s="11"/>
      <c r="P32" s="2"/>
      <c r="Q32" s="17">
        <f t="shared" si="0"/>
        <v>105</v>
      </c>
      <c r="R32" s="17">
        <f t="shared" si="1"/>
        <v>105</v>
      </c>
      <c r="S32">
        <f t="shared" si="2"/>
        <v>105</v>
      </c>
      <c r="T32">
        <f t="shared" si="3"/>
        <v>105</v>
      </c>
    </row>
    <row r="33" spans="1:20" ht="14.5" customHeight="1" x14ac:dyDescent="0.3">
      <c r="A33" s="2"/>
      <c r="B33" s="9"/>
      <c r="C33" s="25"/>
      <c r="D33" s="26"/>
      <c r="E33" s="27"/>
      <c r="F33" s="28"/>
      <c r="G33" s="28"/>
      <c r="H33" s="49" t="str">
        <f>IF(G33=""," ",IF('501.17 Spec11'!$I$5=2,Page2!Q33,Page2!R33))</f>
        <v xml:space="preserve"> </v>
      </c>
      <c r="I33" s="53"/>
      <c r="J33" s="49" t="str">
        <f>IF(I33=""," ",IF('501.17 Spec11'!$I$5=2,Page2!S33,Page2!T33))</f>
        <v xml:space="preserve"> </v>
      </c>
      <c r="K33" s="82"/>
      <c r="L33" s="83"/>
      <c r="M33" s="83"/>
      <c r="N33" s="84"/>
      <c r="O33" s="11"/>
      <c r="P33" s="2"/>
      <c r="Q33" s="17">
        <f t="shared" si="0"/>
        <v>105</v>
      </c>
      <c r="R33" s="17">
        <f t="shared" si="1"/>
        <v>105</v>
      </c>
      <c r="S33">
        <f t="shared" si="2"/>
        <v>105</v>
      </c>
      <c r="T33">
        <f t="shared" si="3"/>
        <v>105</v>
      </c>
    </row>
    <row r="34" spans="1:20" ht="12.45" x14ac:dyDescent="0.3">
      <c r="A34" s="2"/>
      <c r="B34" s="9"/>
      <c r="C34" s="25"/>
      <c r="D34" s="26"/>
      <c r="E34" s="27"/>
      <c r="F34" s="28"/>
      <c r="G34" s="28"/>
      <c r="H34" s="49" t="str">
        <f>IF(G34=""," ",IF('501.17 Spec11'!$I$5=2,Page2!Q34,Page2!R34))</f>
        <v xml:space="preserve"> </v>
      </c>
      <c r="I34" s="53"/>
      <c r="J34" s="49" t="str">
        <f>IF(I34=""," ",IF('501.17 Spec11'!$I$5=2,Page2!S34,Page2!T34))</f>
        <v xml:space="preserve"> </v>
      </c>
      <c r="K34" s="85" t="s">
        <v>23</v>
      </c>
      <c r="L34" s="86"/>
      <c r="M34" s="86"/>
      <c r="N34" s="87"/>
      <c r="O34" s="11"/>
      <c r="P34" s="2"/>
      <c r="Q34" s="17">
        <f t="shared" si="0"/>
        <v>105</v>
      </c>
      <c r="R34" s="17">
        <f t="shared" si="1"/>
        <v>105</v>
      </c>
      <c r="S34">
        <f t="shared" si="2"/>
        <v>105</v>
      </c>
      <c r="T34">
        <f t="shared" si="3"/>
        <v>105</v>
      </c>
    </row>
    <row r="35" spans="1:20" ht="12.9" thickBot="1" x14ac:dyDescent="0.35">
      <c r="A35" s="2"/>
      <c r="B35" s="9"/>
      <c r="C35" s="25"/>
      <c r="D35" s="26"/>
      <c r="E35" s="27"/>
      <c r="F35" s="28"/>
      <c r="G35" s="28"/>
      <c r="H35" s="49" t="str">
        <f>IF(G35=""," ",IF('501.17 Spec11'!$I$5=2,Page2!Q35,Page2!R35))</f>
        <v xml:space="preserve"> </v>
      </c>
      <c r="I35" s="53"/>
      <c r="J35" s="49" t="str">
        <f>IF(I35=""," ",IF('501.17 Spec11'!$I$5=2,Page2!S35,Page2!T35))</f>
        <v xml:space="preserve"> </v>
      </c>
      <c r="K35" s="93" t="s">
        <v>75</v>
      </c>
      <c r="L35" s="94"/>
      <c r="M35" s="94"/>
      <c r="N35" s="95"/>
      <c r="O35" s="11"/>
      <c r="P35" s="2"/>
      <c r="Q35" s="17">
        <f t="shared" si="0"/>
        <v>105</v>
      </c>
      <c r="R35" s="17">
        <f t="shared" si="1"/>
        <v>105</v>
      </c>
      <c r="S35">
        <f t="shared" si="2"/>
        <v>105</v>
      </c>
      <c r="T35">
        <f t="shared" si="3"/>
        <v>105</v>
      </c>
    </row>
    <row r="36" spans="1:20" ht="12.9" thickTop="1" x14ac:dyDescent="0.3">
      <c r="A36" s="2"/>
      <c r="B36" s="9"/>
      <c r="C36" s="25"/>
      <c r="D36" s="26"/>
      <c r="E36" s="27"/>
      <c r="F36" s="28"/>
      <c r="G36" s="28"/>
      <c r="H36" s="49" t="str">
        <f>IF(G36=""," ",IF('501.17 Spec11'!$I$5=2,Page2!Q36,Page2!R36))</f>
        <v xml:space="preserve"> </v>
      </c>
      <c r="I36" s="53"/>
      <c r="J36" s="49" t="str">
        <f>IF(I36=""," ",IF('501.17 Spec11'!$I$5=2,Page2!S36,Page2!T36))</f>
        <v xml:space="preserve"> </v>
      </c>
      <c r="K36" s="96"/>
      <c r="L36" s="97"/>
      <c r="M36" s="97"/>
      <c r="N36" s="98"/>
      <c r="O36" s="11"/>
      <c r="P36" s="2"/>
      <c r="Q36" s="17">
        <f t="shared" si="0"/>
        <v>105</v>
      </c>
      <c r="R36" s="17">
        <f t="shared" si="1"/>
        <v>105</v>
      </c>
      <c r="S36">
        <f t="shared" si="2"/>
        <v>105</v>
      </c>
      <c r="T36">
        <f t="shared" si="3"/>
        <v>105</v>
      </c>
    </row>
    <row r="37" spans="1:20" ht="12.45" x14ac:dyDescent="0.3">
      <c r="A37" s="2"/>
      <c r="B37" s="9"/>
      <c r="C37" s="25"/>
      <c r="D37" s="26"/>
      <c r="E37" s="27"/>
      <c r="F37" s="28"/>
      <c r="G37" s="28"/>
      <c r="H37" s="49" t="str">
        <f>IF(G37=""," ",IF('501.17 Spec11'!$I$5=2,Page2!Q37,Page2!R37))</f>
        <v xml:space="preserve"> </v>
      </c>
      <c r="I37" s="53"/>
      <c r="J37" s="49" t="str">
        <f>IF(I37=""," ",IF('501.17 Spec11'!$I$5=2,Page2!S37,Page2!T37))</f>
        <v xml:space="preserve"> </v>
      </c>
      <c r="K37" s="85" t="s">
        <v>24</v>
      </c>
      <c r="L37" s="86"/>
      <c r="M37" s="86"/>
      <c r="N37" s="87"/>
      <c r="O37" s="11"/>
      <c r="P37" s="2"/>
      <c r="Q37" s="17">
        <f t="shared" si="0"/>
        <v>105</v>
      </c>
      <c r="R37" s="17">
        <f t="shared" si="1"/>
        <v>105</v>
      </c>
      <c r="S37">
        <f t="shared" si="2"/>
        <v>105</v>
      </c>
      <c r="T37">
        <f t="shared" si="3"/>
        <v>105</v>
      </c>
    </row>
    <row r="38" spans="1:20" ht="12.9" thickBot="1" x14ac:dyDescent="0.35">
      <c r="A38" s="2"/>
      <c r="B38" s="9"/>
      <c r="C38" s="25"/>
      <c r="D38" s="26"/>
      <c r="E38" s="27"/>
      <c r="F38" s="28"/>
      <c r="G38" s="28"/>
      <c r="H38" s="49" t="str">
        <f>IF(G38=""," ",IF('501.17 Spec11'!$I$5=2,Page2!Q38,Page2!R38))</f>
        <v xml:space="preserve"> </v>
      </c>
      <c r="I38" s="53"/>
      <c r="J38" s="49" t="str">
        <f>IF(I38=""," ",IF('501.17 Spec11'!$I$5=2,Page2!S38,Page2!T38))</f>
        <v xml:space="preserve"> </v>
      </c>
      <c r="K38" s="93"/>
      <c r="L38" s="94"/>
      <c r="M38" s="94"/>
      <c r="N38" s="95"/>
      <c r="O38" s="11"/>
      <c r="P38" s="2"/>
      <c r="Q38" s="17">
        <f t="shared" si="0"/>
        <v>105</v>
      </c>
      <c r="R38" s="17">
        <f t="shared" si="1"/>
        <v>105</v>
      </c>
      <c r="S38">
        <f t="shared" si="2"/>
        <v>105</v>
      </c>
      <c r="T38">
        <f t="shared" si="3"/>
        <v>105</v>
      </c>
    </row>
    <row r="39" spans="1:20" ht="12.9" thickTop="1" x14ac:dyDescent="0.3">
      <c r="A39" s="2"/>
      <c r="B39" s="9"/>
      <c r="C39" s="25"/>
      <c r="D39" s="26"/>
      <c r="E39" s="27"/>
      <c r="F39" s="28"/>
      <c r="G39" s="28"/>
      <c r="H39" s="49" t="str">
        <f>IF(G39=""," ",IF('501.17 Spec11'!$I$5=2,Page2!Q39,Page2!R39))</f>
        <v xml:space="preserve"> </v>
      </c>
      <c r="I39" s="53"/>
      <c r="J39" s="49" t="str">
        <f>IF(I39=""," ",IF('501.17 Spec11'!$I$5=2,Page2!S39,Page2!T39))</f>
        <v xml:space="preserve"> </v>
      </c>
      <c r="K39" s="123"/>
      <c r="L39" s="124"/>
      <c r="M39" s="124"/>
      <c r="N39" s="125"/>
      <c r="O39" s="11"/>
      <c r="P39" s="2"/>
      <c r="Q39" s="17">
        <f t="shared" si="0"/>
        <v>105</v>
      </c>
      <c r="R39" s="17">
        <f t="shared" si="1"/>
        <v>105</v>
      </c>
      <c r="S39">
        <f t="shared" si="2"/>
        <v>105</v>
      </c>
      <c r="T39">
        <f t="shared" si="3"/>
        <v>105</v>
      </c>
    </row>
    <row r="40" spans="1:20" ht="12.45" x14ac:dyDescent="0.3">
      <c r="A40" s="2"/>
      <c r="B40" s="9"/>
      <c r="C40" s="25"/>
      <c r="D40" s="26"/>
      <c r="E40" s="27"/>
      <c r="F40" s="28"/>
      <c r="G40" s="28"/>
      <c r="H40" s="49" t="str">
        <f>IF(G40=""," ",IF('501.17 Spec11'!$I$5=2,Page2!Q40,Page2!R40))</f>
        <v xml:space="preserve"> </v>
      </c>
      <c r="I40" s="53"/>
      <c r="J40" s="49" t="str">
        <f>IF(I40=""," ",IF('501.17 Spec11'!$I$5=2,Page2!S40,Page2!T40))</f>
        <v xml:space="preserve"> </v>
      </c>
      <c r="K40" s="120"/>
      <c r="L40" s="121"/>
      <c r="M40" s="121"/>
      <c r="N40" s="122"/>
      <c r="O40" s="11"/>
      <c r="P40" s="2"/>
      <c r="Q40" s="17">
        <f t="shared" si="0"/>
        <v>105</v>
      </c>
      <c r="R40" s="17">
        <f t="shared" si="1"/>
        <v>105</v>
      </c>
      <c r="S40">
        <f t="shared" si="2"/>
        <v>105</v>
      </c>
      <c r="T40">
        <f t="shared" si="3"/>
        <v>105</v>
      </c>
    </row>
    <row r="41" spans="1:20" ht="12.45" x14ac:dyDescent="0.3">
      <c r="A41" s="2"/>
      <c r="B41" s="9"/>
      <c r="C41" s="25"/>
      <c r="D41" s="26"/>
      <c r="E41" s="27"/>
      <c r="F41" s="28"/>
      <c r="G41" s="28"/>
      <c r="H41" s="49" t="str">
        <f>IF(G41=""," ",IF('501.17 Spec11'!$I$5=2,Page2!Q41,Page2!R41))</f>
        <v xml:space="preserve"> </v>
      </c>
      <c r="I41" s="53"/>
      <c r="J41" s="49" t="str">
        <f>IF(I41=""," ",IF('501.17 Spec11'!$I$5=2,Page2!S41,Page2!T41))</f>
        <v xml:space="preserve"> </v>
      </c>
      <c r="K41" s="120"/>
      <c r="L41" s="121"/>
      <c r="M41" s="121"/>
      <c r="N41" s="122"/>
      <c r="O41" s="11"/>
      <c r="P41" s="2"/>
      <c r="Q41" s="17">
        <f t="shared" si="0"/>
        <v>105</v>
      </c>
      <c r="R41" s="17">
        <f t="shared" si="1"/>
        <v>105</v>
      </c>
      <c r="S41">
        <f t="shared" si="2"/>
        <v>105</v>
      </c>
      <c r="T41">
        <f t="shared" si="3"/>
        <v>105</v>
      </c>
    </row>
    <row r="42" spans="1:20" ht="12.45" x14ac:dyDescent="0.3">
      <c r="A42" s="2"/>
      <c r="B42" s="9"/>
      <c r="C42" s="25"/>
      <c r="D42" s="26"/>
      <c r="E42" s="27"/>
      <c r="F42" s="28"/>
      <c r="G42" s="28"/>
      <c r="H42" s="49" t="str">
        <f>IF(G42=""," ",IF('501.17 Spec11'!$I$5=2,Page2!Q42,Page2!R42))</f>
        <v xml:space="preserve"> </v>
      </c>
      <c r="I42" s="53"/>
      <c r="J42" s="49" t="str">
        <f>IF(I42=""," ",IF('501.17 Spec11'!$I$5=2,Page2!S42,Page2!T42))</f>
        <v xml:space="preserve"> </v>
      </c>
      <c r="K42" s="120"/>
      <c r="L42" s="121"/>
      <c r="M42" s="121"/>
      <c r="N42" s="122"/>
      <c r="O42" s="11"/>
      <c r="P42" s="2"/>
      <c r="Q42" s="17">
        <f t="shared" si="0"/>
        <v>105</v>
      </c>
      <c r="R42" s="17">
        <f t="shared" si="1"/>
        <v>105</v>
      </c>
      <c r="S42">
        <f t="shared" si="2"/>
        <v>105</v>
      </c>
      <c r="T42">
        <f t="shared" si="3"/>
        <v>105</v>
      </c>
    </row>
    <row r="43" spans="1:20" ht="12.45" x14ac:dyDescent="0.3">
      <c r="A43" s="2"/>
      <c r="B43" s="9"/>
      <c r="C43" s="25"/>
      <c r="D43" s="26"/>
      <c r="E43" s="27"/>
      <c r="F43" s="28"/>
      <c r="G43" s="28"/>
      <c r="H43" s="49" t="str">
        <f>IF(G43=""," ",IF('501.17 Spec11'!$I$5=2,Page2!Q43,Page2!R43))</f>
        <v xml:space="preserve"> </v>
      </c>
      <c r="I43" s="53"/>
      <c r="J43" s="49" t="str">
        <f>IF(I43=""," ",IF('501.17 Spec11'!$I$5=2,Page2!S43,Page2!T43))</f>
        <v xml:space="preserve"> </v>
      </c>
      <c r="K43" s="120"/>
      <c r="L43" s="121"/>
      <c r="M43" s="121"/>
      <c r="N43" s="122"/>
      <c r="O43" s="11"/>
      <c r="P43" s="2"/>
      <c r="Q43" s="17">
        <f t="shared" si="0"/>
        <v>105</v>
      </c>
      <c r="R43" s="17">
        <f t="shared" si="1"/>
        <v>105</v>
      </c>
      <c r="S43">
        <f t="shared" si="2"/>
        <v>105</v>
      </c>
      <c r="T43">
        <f t="shared" si="3"/>
        <v>105</v>
      </c>
    </row>
    <row r="44" spans="1:20" ht="12.45" x14ac:dyDescent="0.3">
      <c r="A44" s="2"/>
      <c r="B44" s="9"/>
      <c r="C44" s="25"/>
      <c r="D44" s="26"/>
      <c r="E44" s="27"/>
      <c r="F44" s="28"/>
      <c r="G44" s="28"/>
      <c r="H44" s="49" t="str">
        <f>IF(G44=""," ",IF('501.17 Spec11'!$I$5=2,Page2!Q44,Page2!R44))</f>
        <v xml:space="preserve"> </v>
      </c>
      <c r="I44" s="53"/>
      <c r="J44" s="49" t="str">
        <f>IF(I44=""," ",IF('501.17 Spec11'!$I$5=2,Page2!S44,Page2!T44))</f>
        <v xml:space="preserve"> </v>
      </c>
      <c r="K44" s="120"/>
      <c r="L44" s="121"/>
      <c r="M44" s="121"/>
      <c r="N44" s="122"/>
      <c r="O44" s="11"/>
      <c r="P44" s="2"/>
      <c r="Q44" s="17">
        <f t="shared" si="0"/>
        <v>105</v>
      </c>
      <c r="R44" s="17">
        <f t="shared" si="1"/>
        <v>105</v>
      </c>
      <c r="S44">
        <f t="shared" si="2"/>
        <v>105</v>
      </c>
      <c r="T44">
        <f t="shared" si="3"/>
        <v>105</v>
      </c>
    </row>
    <row r="45" spans="1:20" ht="12.45" x14ac:dyDescent="0.3">
      <c r="A45" s="2"/>
      <c r="B45" s="9"/>
      <c r="C45" s="25"/>
      <c r="D45" s="26"/>
      <c r="E45" s="27"/>
      <c r="F45" s="28"/>
      <c r="G45" s="28"/>
      <c r="H45" s="49" t="str">
        <f>IF(G45=""," ",IF('501.17 Spec11'!$I$5=2,Page2!Q45,Page2!R45))</f>
        <v xml:space="preserve"> </v>
      </c>
      <c r="I45" s="53"/>
      <c r="J45" s="49" t="str">
        <f>IF(I45=""," ",IF('501.17 Spec11'!$I$5=2,Page2!S45,Page2!T45))</f>
        <v xml:space="preserve"> </v>
      </c>
      <c r="K45" s="120"/>
      <c r="L45" s="121"/>
      <c r="M45" s="121"/>
      <c r="N45" s="122"/>
      <c r="O45" s="11"/>
      <c r="P45" s="2"/>
      <c r="Q45" s="17">
        <f t="shared" si="0"/>
        <v>105</v>
      </c>
      <c r="R45" s="17">
        <f t="shared" si="1"/>
        <v>105</v>
      </c>
      <c r="S45">
        <f t="shared" si="2"/>
        <v>105</v>
      </c>
      <c r="T45">
        <f t="shared" si="3"/>
        <v>105</v>
      </c>
    </row>
    <row r="46" spans="1:20" ht="12.45" x14ac:dyDescent="0.3">
      <c r="A46" s="2"/>
      <c r="B46" s="9"/>
      <c r="C46" s="25"/>
      <c r="D46" s="26"/>
      <c r="E46" s="27"/>
      <c r="F46" s="28"/>
      <c r="G46" s="28"/>
      <c r="H46" s="49" t="str">
        <f>IF(G46=""," ",IF('501.17 Spec11'!$I$5=2,Page2!Q46,Page2!R46))</f>
        <v xml:space="preserve"> </v>
      </c>
      <c r="I46" s="53"/>
      <c r="J46" s="49" t="str">
        <f>IF(I46=""," ",IF('501.17 Spec11'!$I$5=2,Page2!S46,Page2!T46))</f>
        <v xml:space="preserve"> </v>
      </c>
      <c r="K46" s="120"/>
      <c r="L46" s="121"/>
      <c r="M46" s="121"/>
      <c r="N46" s="122"/>
      <c r="O46" s="11"/>
      <c r="P46" s="2"/>
      <c r="Q46" s="17">
        <f t="shared" si="0"/>
        <v>105</v>
      </c>
      <c r="R46" s="17">
        <f t="shared" si="1"/>
        <v>105</v>
      </c>
      <c r="S46">
        <f t="shared" si="2"/>
        <v>105</v>
      </c>
      <c r="T46">
        <f t="shared" si="3"/>
        <v>105</v>
      </c>
    </row>
    <row r="47" spans="1:20" ht="12.45" x14ac:dyDescent="0.3">
      <c r="A47" s="2"/>
      <c r="B47" s="9"/>
      <c r="C47" s="25"/>
      <c r="D47" s="26"/>
      <c r="E47" s="27"/>
      <c r="F47" s="28"/>
      <c r="G47" s="28"/>
      <c r="H47" s="49" t="str">
        <f>IF(G47=""," ",IF('501.17 Spec11'!$I$5=2,Page2!Q47,Page2!R47))</f>
        <v xml:space="preserve"> </v>
      </c>
      <c r="I47" s="53"/>
      <c r="J47" s="49" t="str">
        <f>IF(I47=""," ",IF('501.17 Spec11'!$I$5=2,Page2!S47,Page2!T47))</f>
        <v xml:space="preserve"> </v>
      </c>
      <c r="K47" s="120"/>
      <c r="L47" s="121"/>
      <c r="M47" s="121"/>
      <c r="N47" s="122"/>
      <c r="O47" s="11"/>
      <c r="P47" s="2"/>
      <c r="Q47" s="17">
        <f t="shared" si="0"/>
        <v>105</v>
      </c>
      <c r="R47" s="17">
        <f t="shared" si="1"/>
        <v>105</v>
      </c>
      <c r="S47">
        <f t="shared" si="2"/>
        <v>105</v>
      </c>
      <c r="T47">
        <f t="shared" si="3"/>
        <v>105</v>
      </c>
    </row>
    <row r="48" spans="1:20" ht="12.45" x14ac:dyDescent="0.3">
      <c r="A48" s="2"/>
      <c r="B48" s="9"/>
      <c r="C48" s="25"/>
      <c r="D48" s="26"/>
      <c r="E48" s="27"/>
      <c r="F48" s="28"/>
      <c r="G48" s="28"/>
      <c r="H48" s="49" t="str">
        <f>IF(G48=""," ",IF('501.17 Spec11'!$I$5=2,Page2!Q48,Page2!R48))</f>
        <v xml:space="preserve"> </v>
      </c>
      <c r="I48" s="53"/>
      <c r="J48" s="49" t="str">
        <f>IF(I48=""," ",IF('501.17 Spec11'!$I$5=2,Page2!S48,Page2!T48))</f>
        <v xml:space="preserve"> </v>
      </c>
      <c r="K48" s="120"/>
      <c r="L48" s="121"/>
      <c r="M48" s="121"/>
      <c r="N48" s="122"/>
      <c r="O48" s="11"/>
      <c r="P48" s="2"/>
      <c r="Q48" s="17">
        <f t="shared" si="0"/>
        <v>105</v>
      </c>
      <c r="R48" s="17">
        <f t="shared" si="1"/>
        <v>105</v>
      </c>
      <c r="S48">
        <f t="shared" si="2"/>
        <v>105</v>
      </c>
      <c r="T48">
        <f t="shared" si="3"/>
        <v>105</v>
      </c>
    </row>
    <row r="49" spans="1:20" ht="12.45" x14ac:dyDescent="0.3">
      <c r="A49" s="2"/>
      <c r="B49" s="9"/>
      <c r="C49" s="25"/>
      <c r="D49" s="26"/>
      <c r="E49" s="27"/>
      <c r="F49" s="28"/>
      <c r="G49" s="28"/>
      <c r="H49" s="49" t="str">
        <f>IF(G49=""," ",IF('501.17 Spec11'!$I$5=2,Page2!Q49,Page2!R49))</f>
        <v xml:space="preserve"> </v>
      </c>
      <c r="I49" s="53"/>
      <c r="J49" s="49" t="str">
        <f>IF(I49=""," ",IF('501.17 Spec11'!$I$5=2,Page2!S49,Page2!T49))</f>
        <v xml:space="preserve"> </v>
      </c>
      <c r="K49" s="120"/>
      <c r="L49" s="121"/>
      <c r="M49" s="121"/>
      <c r="N49" s="122"/>
      <c r="O49" s="11"/>
      <c r="P49" s="2"/>
      <c r="Q49" s="17">
        <f t="shared" si="0"/>
        <v>105</v>
      </c>
      <c r="R49" s="17">
        <f t="shared" si="1"/>
        <v>105</v>
      </c>
      <c r="S49">
        <f t="shared" si="2"/>
        <v>105</v>
      </c>
      <c r="T49">
        <f t="shared" si="3"/>
        <v>105</v>
      </c>
    </row>
    <row r="50" spans="1:20" ht="12.45" x14ac:dyDescent="0.3">
      <c r="A50" s="2"/>
      <c r="B50" s="9"/>
      <c r="C50" s="25"/>
      <c r="D50" s="26"/>
      <c r="E50" s="27"/>
      <c r="F50" s="28"/>
      <c r="G50" s="28"/>
      <c r="H50" s="49" t="str">
        <f>IF(G50=""," ",IF('501.17 Spec11'!$I$5=2,Page2!Q50,Page2!R50))</f>
        <v xml:space="preserve"> </v>
      </c>
      <c r="I50" s="53"/>
      <c r="J50" s="49" t="str">
        <f>IF(I50=""," ",IF('501.17 Spec11'!$I$5=2,Page2!S50,Page2!T50))</f>
        <v xml:space="preserve"> </v>
      </c>
      <c r="K50" s="120"/>
      <c r="L50" s="121"/>
      <c r="M50" s="121"/>
      <c r="N50" s="122"/>
      <c r="O50" s="11"/>
      <c r="P50" s="2"/>
      <c r="Q50" s="17">
        <f t="shared" si="0"/>
        <v>105</v>
      </c>
      <c r="R50" s="17">
        <f t="shared" si="1"/>
        <v>105</v>
      </c>
      <c r="S50">
        <f t="shared" si="2"/>
        <v>105</v>
      </c>
      <c r="T50">
        <f t="shared" si="3"/>
        <v>105</v>
      </c>
    </row>
    <row r="51" spans="1:20" ht="12.45" x14ac:dyDescent="0.3">
      <c r="A51" s="2"/>
      <c r="B51" s="9"/>
      <c r="C51" s="25"/>
      <c r="D51" s="26"/>
      <c r="E51" s="27"/>
      <c r="F51" s="28"/>
      <c r="G51" s="28"/>
      <c r="H51" s="49" t="str">
        <f>IF(G51=""," ",IF('501.17 Spec11'!$I$5=2,Page2!Q51,Page2!R51))</f>
        <v xml:space="preserve"> </v>
      </c>
      <c r="I51" s="53"/>
      <c r="J51" s="49" t="str">
        <f>IF(I51=""," ",IF('501.17 Spec11'!$I$5=2,Page2!S51,Page2!T51))</f>
        <v xml:space="preserve"> </v>
      </c>
      <c r="K51" s="120"/>
      <c r="L51" s="121"/>
      <c r="M51" s="121"/>
      <c r="N51" s="122"/>
      <c r="O51" s="11"/>
      <c r="P51" s="2"/>
      <c r="Q51" s="17">
        <f t="shared" si="0"/>
        <v>105</v>
      </c>
      <c r="R51" s="17">
        <f t="shared" si="1"/>
        <v>105</v>
      </c>
      <c r="S51">
        <f t="shared" si="2"/>
        <v>105</v>
      </c>
      <c r="T51">
        <f t="shared" si="3"/>
        <v>105</v>
      </c>
    </row>
    <row r="52" spans="1:20" ht="12.45" x14ac:dyDescent="0.3">
      <c r="A52" s="2"/>
      <c r="B52" s="9"/>
      <c r="C52" s="25"/>
      <c r="D52" s="26"/>
      <c r="E52" s="27"/>
      <c r="F52" s="28"/>
      <c r="G52" s="28"/>
      <c r="H52" s="49" t="str">
        <f>IF(G52=""," ",IF('501.17 Spec11'!$I$5=2,Page2!Q52,Page2!R52))</f>
        <v xml:space="preserve"> </v>
      </c>
      <c r="I52" s="53"/>
      <c r="J52" s="49" t="str">
        <f>IF(I52=""," ",IF('501.17 Spec11'!$I$5=2,Page2!S52,Page2!T52))</f>
        <v xml:space="preserve"> </v>
      </c>
      <c r="K52" s="120"/>
      <c r="L52" s="121"/>
      <c r="M52" s="121"/>
      <c r="N52" s="122"/>
      <c r="O52" s="11"/>
      <c r="P52" s="2"/>
      <c r="Q52" s="17">
        <f t="shared" si="0"/>
        <v>105</v>
      </c>
      <c r="R52" s="17">
        <f t="shared" si="1"/>
        <v>105</v>
      </c>
      <c r="S52">
        <f t="shared" si="2"/>
        <v>105</v>
      </c>
      <c r="T52">
        <f t="shared" si="3"/>
        <v>105</v>
      </c>
    </row>
    <row r="53" spans="1:20" ht="12.45" x14ac:dyDescent="0.3">
      <c r="A53" s="2"/>
      <c r="B53" s="9"/>
      <c r="C53" s="25"/>
      <c r="D53" s="26"/>
      <c r="E53" s="27"/>
      <c r="F53" s="28"/>
      <c r="G53" s="28"/>
      <c r="H53" s="49" t="str">
        <f>IF(G53=""," ",IF('501.17 Spec11'!$I$5=2,Page2!Q53,Page2!R53))</f>
        <v xml:space="preserve"> </v>
      </c>
      <c r="I53" s="53"/>
      <c r="J53" s="49" t="str">
        <f>IF(I53=""," ",IF('501.17 Spec11'!$I$5=2,Page2!S53,Page2!T53))</f>
        <v xml:space="preserve"> </v>
      </c>
      <c r="K53" s="120"/>
      <c r="L53" s="121"/>
      <c r="M53" s="121"/>
      <c r="N53" s="122"/>
      <c r="O53" s="11"/>
      <c r="P53" s="2"/>
      <c r="Q53" s="17">
        <f t="shared" si="0"/>
        <v>105</v>
      </c>
      <c r="R53" s="17">
        <f t="shared" si="1"/>
        <v>105</v>
      </c>
      <c r="S53">
        <f t="shared" si="2"/>
        <v>105</v>
      </c>
      <c r="T53">
        <f t="shared" si="3"/>
        <v>105</v>
      </c>
    </row>
    <row r="54" spans="1:20" ht="12.45" x14ac:dyDescent="0.3">
      <c r="A54" s="2"/>
      <c r="B54" s="9"/>
      <c r="C54" s="25"/>
      <c r="D54" s="26"/>
      <c r="E54" s="27"/>
      <c r="F54" s="28"/>
      <c r="G54" s="28"/>
      <c r="H54" s="49" t="str">
        <f>IF(G54=""," ",IF('501.17 Spec11'!$I$5=2,Page2!Q54,Page2!R54))</f>
        <v xml:space="preserve"> </v>
      </c>
      <c r="I54" s="53"/>
      <c r="J54" s="49" t="str">
        <f>IF(I54=""," ",IF('501.17 Spec11'!$I$5=2,Page2!S54,Page2!T54))</f>
        <v xml:space="preserve"> </v>
      </c>
      <c r="K54" s="120"/>
      <c r="L54" s="121"/>
      <c r="M54" s="121"/>
      <c r="N54" s="122"/>
      <c r="O54" s="11"/>
      <c r="P54" s="2"/>
      <c r="Q54" s="17">
        <f t="shared" si="0"/>
        <v>105</v>
      </c>
      <c r="R54" s="17">
        <f t="shared" si="1"/>
        <v>105</v>
      </c>
      <c r="S54">
        <f t="shared" si="2"/>
        <v>105</v>
      </c>
      <c r="T54">
        <f t="shared" si="3"/>
        <v>105</v>
      </c>
    </row>
    <row r="55" spans="1:20" ht="12.45" x14ac:dyDescent="0.3">
      <c r="A55" s="2"/>
      <c r="B55" s="9"/>
      <c r="C55" s="25"/>
      <c r="D55" s="26"/>
      <c r="E55" s="27"/>
      <c r="F55" s="28"/>
      <c r="G55" s="28"/>
      <c r="H55" s="49" t="str">
        <f>IF(G55=""," ",IF('501.17 Spec11'!$I$5=2,Page2!Q55,Page2!R55))</f>
        <v xml:space="preserve"> </v>
      </c>
      <c r="I55" s="53"/>
      <c r="J55" s="49" t="str">
        <f>IF(I55=""," ",IF('501.17 Spec11'!$I$5=2,Page2!S55,Page2!T55))</f>
        <v xml:space="preserve"> </v>
      </c>
      <c r="K55" s="120"/>
      <c r="L55" s="121"/>
      <c r="M55" s="121"/>
      <c r="N55" s="122"/>
      <c r="O55" s="11"/>
      <c r="P55" s="2"/>
      <c r="Q55" s="17">
        <f t="shared" si="0"/>
        <v>105</v>
      </c>
      <c r="R55" s="17">
        <f t="shared" si="1"/>
        <v>105</v>
      </c>
      <c r="S55">
        <f t="shared" si="2"/>
        <v>105</v>
      </c>
      <c r="T55">
        <f t="shared" si="3"/>
        <v>105</v>
      </c>
    </row>
    <row r="56" spans="1:20" ht="12.45" x14ac:dyDescent="0.3">
      <c r="A56" s="2"/>
      <c r="B56" s="9"/>
      <c r="C56" s="25"/>
      <c r="D56" s="26"/>
      <c r="E56" s="27"/>
      <c r="F56" s="28"/>
      <c r="G56" s="28"/>
      <c r="H56" s="49" t="str">
        <f>IF(G56=""," ",IF('501.17 Spec11'!$I$5=2,Page2!Q56,Page2!R56))</f>
        <v xml:space="preserve"> </v>
      </c>
      <c r="I56" s="53"/>
      <c r="J56" s="49" t="str">
        <f>IF(I56=""," ",IF('501.17 Spec11'!$I$5=2,Page2!S56,Page2!T56))</f>
        <v xml:space="preserve"> </v>
      </c>
      <c r="K56" s="120"/>
      <c r="L56" s="121"/>
      <c r="M56" s="121"/>
      <c r="N56" s="122"/>
      <c r="O56" s="11"/>
      <c r="P56" s="2"/>
      <c r="Q56" s="17">
        <f t="shared" si="0"/>
        <v>105</v>
      </c>
      <c r="R56" s="17">
        <f t="shared" si="1"/>
        <v>105</v>
      </c>
      <c r="S56">
        <f t="shared" si="2"/>
        <v>105</v>
      </c>
      <c r="T56">
        <f t="shared" si="3"/>
        <v>105</v>
      </c>
    </row>
    <row r="57" spans="1:20" ht="12.45" x14ac:dyDescent="0.3">
      <c r="A57" s="2"/>
      <c r="B57" s="9"/>
      <c r="C57" s="25"/>
      <c r="D57" s="26"/>
      <c r="E57" s="27"/>
      <c r="F57" s="28"/>
      <c r="G57" s="28"/>
      <c r="H57" s="49" t="str">
        <f>IF(G57=""," ",IF('501.17 Spec11'!$I$5=2,Page2!Q57,Page2!R57))</f>
        <v xml:space="preserve"> </v>
      </c>
      <c r="I57" s="53"/>
      <c r="J57" s="49" t="str">
        <f>IF(I57=""," ",IF('501.17 Spec11'!$I$5=2,Page2!S57,Page2!T57))</f>
        <v xml:space="preserve"> </v>
      </c>
      <c r="K57" s="120"/>
      <c r="L57" s="121"/>
      <c r="M57" s="121"/>
      <c r="N57" s="122"/>
      <c r="O57" s="11"/>
      <c r="P57" s="2"/>
      <c r="Q57" s="17">
        <f t="shared" si="0"/>
        <v>105</v>
      </c>
      <c r="R57" s="17">
        <f t="shared" si="1"/>
        <v>105</v>
      </c>
      <c r="S57">
        <f t="shared" si="2"/>
        <v>105</v>
      </c>
      <c r="T57">
        <f t="shared" si="3"/>
        <v>105</v>
      </c>
    </row>
    <row r="58" spans="1:20" ht="12.45" x14ac:dyDescent="0.3">
      <c r="A58" s="2"/>
      <c r="B58" s="9"/>
      <c r="C58" s="25"/>
      <c r="D58" s="26"/>
      <c r="E58" s="27"/>
      <c r="F58" s="28"/>
      <c r="G58" s="28"/>
      <c r="H58" s="49" t="str">
        <f>IF(G58=""," ",IF('501.17 Spec11'!$I$5=2,Page2!Q58,Page2!R58))</f>
        <v xml:space="preserve"> </v>
      </c>
      <c r="I58" s="53"/>
      <c r="J58" s="49" t="str">
        <f>IF(I58=""," ",IF('501.17 Spec11'!$I$5=2,Page2!S58,Page2!T58))</f>
        <v xml:space="preserve"> </v>
      </c>
      <c r="K58" s="120"/>
      <c r="L58" s="121"/>
      <c r="M58" s="121"/>
      <c r="N58" s="122"/>
      <c r="O58" s="11"/>
      <c r="P58" s="2"/>
      <c r="Q58" s="17">
        <f t="shared" si="0"/>
        <v>105</v>
      </c>
      <c r="R58" s="17">
        <f t="shared" si="1"/>
        <v>105</v>
      </c>
      <c r="S58">
        <f t="shared" si="2"/>
        <v>105</v>
      </c>
      <c r="T58">
        <f t="shared" si="3"/>
        <v>105</v>
      </c>
    </row>
    <row r="59" spans="1:20" ht="12.45" x14ac:dyDescent="0.3">
      <c r="A59" s="2"/>
      <c r="B59" s="9"/>
      <c r="C59" s="25"/>
      <c r="D59" s="26"/>
      <c r="E59" s="27"/>
      <c r="F59" s="28"/>
      <c r="G59" s="28"/>
      <c r="H59" s="49" t="str">
        <f>IF(G59=""," ",IF('501.17 Spec11'!$I$5=2,Page2!Q59,Page2!R59))</f>
        <v xml:space="preserve"> </v>
      </c>
      <c r="I59" s="53"/>
      <c r="J59" s="49" t="str">
        <f>IF(I59=""," ",IF('501.17 Spec11'!$I$5=2,Page2!S59,Page2!T59))</f>
        <v xml:space="preserve"> </v>
      </c>
      <c r="K59" s="120"/>
      <c r="L59" s="121"/>
      <c r="M59" s="121"/>
      <c r="N59" s="122"/>
      <c r="O59" s="11"/>
      <c r="P59" s="2"/>
      <c r="Q59" s="17">
        <f t="shared" si="0"/>
        <v>105</v>
      </c>
      <c r="R59" s="17">
        <f t="shared" si="1"/>
        <v>105</v>
      </c>
      <c r="S59">
        <f t="shared" si="2"/>
        <v>105</v>
      </c>
      <c r="T59">
        <f t="shared" si="3"/>
        <v>105</v>
      </c>
    </row>
    <row r="60" spans="1:20" ht="12.45" x14ac:dyDescent="0.3">
      <c r="A60" s="2"/>
      <c r="B60" s="9"/>
      <c r="C60" s="25"/>
      <c r="D60" s="26"/>
      <c r="E60" s="27"/>
      <c r="F60" s="28"/>
      <c r="G60" s="28"/>
      <c r="H60" s="49" t="str">
        <f>IF(G60=""," ",IF('501.17 Spec11'!$I$5=2,Page2!Q60,Page2!R60))</f>
        <v xml:space="preserve"> </v>
      </c>
      <c r="I60" s="53"/>
      <c r="J60" s="49" t="str">
        <f>IF(I60=""," ",IF('501.17 Spec11'!$I$5=2,Page2!S60,Page2!T60))</f>
        <v xml:space="preserve"> </v>
      </c>
      <c r="K60" s="120"/>
      <c r="L60" s="121"/>
      <c r="M60" s="121"/>
      <c r="N60" s="122"/>
      <c r="O60" s="11"/>
      <c r="P60" s="2"/>
      <c r="Q60" s="17">
        <f t="shared" si="0"/>
        <v>105</v>
      </c>
      <c r="R60" s="17">
        <f t="shared" si="1"/>
        <v>105</v>
      </c>
      <c r="S60">
        <f t="shared" si="2"/>
        <v>105</v>
      </c>
      <c r="T60">
        <f t="shared" si="3"/>
        <v>105</v>
      </c>
    </row>
    <row r="61" spans="1:20" ht="12.45" x14ac:dyDescent="0.3">
      <c r="A61" s="2"/>
      <c r="B61" s="9"/>
      <c r="C61" s="25"/>
      <c r="D61" s="26"/>
      <c r="E61" s="27"/>
      <c r="F61" s="28"/>
      <c r="G61" s="28"/>
      <c r="H61" s="49" t="str">
        <f>IF(G61=""," ",IF('501.17 Spec11'!$I$5=2,Page2!Q61,Page2!R61))</f>
        <v xml:space="preserve"> </v>
      </c>
      <c r="I61" s="53"/>
      <c r="J61" s="49" t="str">
        <f>IF(I61=""," ",IF('501.17 Spec11'!$I$5=2,Page2!S61,Page2!T61))</f>
        <v xml:space="preserve"> </v>
      </c>
      <c r="K61" s="120"/>
      <c r="L61" s="121"/>
      <c r="M61" s="121"/>
      <c r="N61" s="122"/>
      <c r="O61" s="11"/>
      <c r="P61" s="2"/>
      <c r="Q61" s="17">
        <f t="shared" si="0"/>
        <v>105</v>
      </c>
      <c r="R61" s="17">
        <f t="shared" si="1"/>
        <v>105</v>
      </c>
      <c r="S61">
        <f t="shared" si="2"/>
        <v>105</v>
      </c>
      <c r="T61">
        <f t="shared" si="3"/>
        <v>105</v>
      </c>
    </row>
    <row r="62" spans="1:20" ht="12.9" thickBot="1" x14ac:dyDescent="0.35">
      <c r="A62" s="2"/>
      <c r="B62" s="9"/>
      <c r="C62" s="29"/>
      <c r="D62" s="30"/>
      <c r="E62" s="31"/>
      <c r="F62" s="32"/>
      <c r="G62" s="32"/>
      <c r="H62" s="49" t="str">
        <f>IF(G62=""," ",IF('501.17 Spec11'!$I$5=2,Page2!Q62,Page2!R62))</f>
        <v xml:space="preserve"> </v>
      </c>
      <c r="I62" s="53"/>
      <c r="J62" s="49" t="str">
        <f>IF(I62=""," ",IF('501.17 Spec11'!$I$5=2,Page2!S62,Page2!T62))</f>
        <v xml:space="preserve"> </v>
      </c>
      <c r="K62" s="112"/>
      <c r="L62" s="113"/>
      <c r="M62" s="113"/>
      <c r="N62" s="114"/>
      <c r="O62" s="11"/>
      <c r="P62" s="2"/>
      <c r="Q62" s="17">
        <f t="shared" si="0"/>
        <v>105</v>
      </c>
      <c r="R62" s="17">
        <f t="shared" si="1"/>
        <v>105</v>
      </c>
      <c r="S62">
        <f t="shared" si="2"/>
        <v>105</v>
      </c>
      <c r="T62">
        <f t="shared" si="3"/>
        <v>105</v>
      </c>
    </row>
    <row r="63" spans="1:20" ht="13.3" thickTop="1" thickBot="1" x14ac:dyDescent="0.35">
      <c r="A63" s="2"/>
      <c r="B63" s="9"/>
      <c r="C63" s="127"/>
      <c r="D63" s="128"/>
      <c r="E63" s="128"/>
      <c r="F63" s="128"/>
      <c r="G63" s="128"/>
      <c r="H63" s="128"/>
      <c r="I63" s="128"/>
      <c r="J63" s="128"/>
      <c r="K63" s="129"/>
      <c r="L63" s="129"/>
      <c r="M63" s="129"/>
      <c r="N63" s="130"/>
      <c r="O63" s="11"/>
      <c r="P63" s="2"/>
    </row>
    <row r="64" spans="1:20" ht="13.3" thickTop="1" thickBot="1" x14ac:dyDescent="0.35">
      <c r="A64" s="2"/>
      <c r="B64" s="9"/>
      <c r="C64" s="131" t="s">
        <v>42</v>
      </c>
      <c r="D64" s="132"/>
      <c r="E64" s="132"/>
      <c r="F64" s="132"/>
      <c r="G64" s="133"/>
      <c r="H64" s="24">
        <f>COUNTIF(H26:H62,"&lt;100")+COUNTIF(J26:J62,"&lt;100")</f>
        <v>0</v>
      </c>
      <c r="I64" s="12"/>
      <c r="J64" s="12"/>
      <c r="K64" s="12"/>
      <c r="L64" s="12"/>
      <c r="M64" s="12"/>
      <c r="N64" s="12"/>
      <c r="O64" s="11"/>
      <c r="P64" s="2"/>
    </row>
    <row r="65" spans="1:16" ht="12.45" x14ac:dyDescent="0.3">
      <c r="A65" s="2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1"/>
      <c r="P65" s="2"/>
    </row>
    <row r="66" spans="1:16" ht="12.45" x14ac:dyDescent="0.3">
      <c r="A66" s="2"/>
      <c r="B66" s="9"/>
      <c r="C66" s="61" t="s">
        <v>25</v>
      </c>
      <c r="D66" s="61"/>
      <c r="E66" s="61"/>
      <c r="F66" s="134" t="s">
        <v>81</v>
      </c>
      <c r="G66" s="134"/>
      <c r="H66" s="134"/>
      <c r="I66" s="61"/>
      <c r="J66" s="61"/>
      <c r="K66" s="61"/>
      <c r="L66" s="61"/>
      <c r="M66" s="61"/>
      <c r="N66" s="61"/>
      <c r="O66" s="11"/>
      <c r="P66" s="2"/>
    </row>
    <row r="67" spans="1:16" ht="12.45" x14ac:dyDescent="0.3">
      <c r="A67" s="2"/>
      <c r="B67" s="9"/>
      <c r="C67" s="61" t="s">
        <v>41</v>
      </c>
      <c r="D67" s="61"/>
      <c r="E67" s="61"/>
      <c r="F67" s="135"/>
      <c r="G67" s="135"/>
      <c r="H67" s="135"/>
      <c r="I67" s="61" t="s">
        <v>28</v>
      </c>
      <c r="J67" s="61"/>
      <c r="K67" s="61"/>
      <c r="L67" s="126"/>
      <c r="M67" s="126"/>
      <c r="N67" s="126"/>
      <c r="O67" s="11"/>
      <c r="P67" s="2"/>
    </row>
    <row r="68" spans="1:16" ht="12.45" x14ac:dyDescent="0.3">
      <c r="A68" s="2"/>
      <c r="B68" s="9"/>
      <c r="C68" s="61" t="s">
        <v>26</v>
      </c>
      <c r="D68" s="61"/>
      <c r="E68" s="61"/>
      <c r="F68" s="126"/>
      <c r="G68" s="126"/>
      <c r="H68" s="126"/>
      <c r="I68" s="61"/>
      <c r="J68" s="61"/>
      <c r="K68" s="61"/>
      <c r="L68" s="61"/>
      <c r="M68" s="61"/>
      <c r="N68" s="61"/>
      <c r="O68" s="11"/>
      <c r="P68" s="2"/>
    </row>
    <row r="69" spans="1:16" ht="12.45" x14ac:dyDescent="0.3">
      <c r="A69" s="2"/>
      <c r="B69" s="9"/>
      <c r="C69" s="61" t="s">
        <v>27</v>
      </c>
      <c r="D69" s="61"/>
      <c r="E69" s="61"/>
      <c r="F69" s="80" t="str">
        <f>IF(Info!F18=""," ",Info!F18)</f>
        <v xml:space="preserve"> </v>
      </c>
      <c r="G69" s="80"/>
      <c r="H69" s="80"/>
      <c r="I69" s="61" t="s">
        <v>29</v>
      </c>
      <c r="J69" s="61"/>
      <c r="K69" s="61"/>
      <c r="L69" s="126"/>
      <c r="M69" s="126"/>
      <c r="N69" s="126"/>
      <c r="O69" s="11"/>
      <c r="P69" s="2"/>
    </row>
    <row r="70" spans="1:16" ht="12.45" x14ac:dyDescent="0.3">
      <c r="A70" s="2"/>
      <c r="B70" s="9"/>
      <c r="C70" s="12"/>
      <c r="D70" s="12"/>
      <c r="E70" s="12"/>
      <c r="F70" s="12"/>
      <c r="G70" s="12"/>
      <c r="H70" s="12"/>
      <c r="I70" s="12"/>
      <c r="J70" s="12"/>
      <c r="K70" s="100" t="s">
        <v>46</v>
      </c>
      <c r="L70" s="100"/>
      <c r="M70" s="100"/>
      <c r="N70" s="100"/>
      <c r="O70" s="11"/>
      <c r="P70" s="2"/>
    </row>
    <row r="71" spans="1:16" ht="12.45" x14ac:dyDescent="0.3">
      <c r="A71" s="2"/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  <c r="P71" s="2"/>
    </row>
    <row r="72" spans="1:16" ht="12.4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2.45" hidden="1" x14ac:dyDescent="0.3"/>
    <row r="74" spans="1:16" ht="12.45" hidden="1" x14ac:dyDescent="0.3"/>
    <row r="75" spans="1:16" ht="12.45" hidden="1" x14ac:dyDescent="0.3"/>
    <row r="76" spans="1:16" ht="12.45" hidden="1" x14ac:dyDescent="0.3"/>
    <row r="77" spans="1:16" ht="12.45" hidden="1" x14ac:dyDescent="0.3"/>
    <row r="78" spans="1:16" ht="12.45" hidden="1" x14ac:dyDescent="0.3"/>
    <row r="79" spans="1:16" ht="12.45" hidden="1" x14ac:dyDescent="0.3"/>
  </sheetData>
  <sheetProtection algorithmName="SHA-512" hashValue="aETkuk/Dw/t+0fhByowqzMln6hqfnJbZMpQRJlpFTLJAW3UA1cKH8TttK0u0yCImM/soEC1m4O5KTfhttWoRqQ==" saltValue="ib0byKvI626GMpAS0EC2Iw==" spinCount="100000" sheet="1" objects="1" scenarios="1"/>
  <mergeCells count="110">
    <mergeCell ref="C13:D13"/>
    <mergeCell ref="F13:K13"/>
    <mergeCell ref="M13:N13"/>
    <mergeCell ref="C14:D14"/>
    <mergeCell ref="F14:K14"/>
    <mergeCell ref="M14:N14"/>
    <mergeCell ref="C15:D15"/>
    <mergeCell ref="E15:H15"/>
    <mergeCell ref="I15:J15"/>
    <mergeCell ref="B3:O3"/>
    <mergeCell ref="B4:O4"/>
    <mergeCell ref="B5:O5"/>
    <mergeCell ref="B6:O6"/>
    <mergeCell ref="B7:O7"/>
    <mergeCell ref="B8:O8"/>
    <mergeCell ref="C10:N10"/>
    <mergeCell ref="C11:N11"/>
    <mergeCell ref="C12:E12"/>
    <mergeCell ref="F12:K12"/>
    <mergeCell ref="L12:N12"/>
    <mergeCell ref="K15:N15"/>
    <mergeCell ref="C16:D16"/>
    <mergeCell ref="E16:H16"/>
    <mergeCell ref="I16:J16"/>
    <mergeCell ref="K16:N16"/>
    <mergeCell ref="Q24:R24"/>
    <mergeCell ref="S24:T24"/>
    <mergeCell ref="K25:N25"/>
    <mergeCell ref="K26:N26"/>
    <mergeCell ref="C17:D17"/>
    <mergeCell ref="E17:H17"/>
    <mergeCell ref="I17:J17"/>
    <mergeCell ref="K17:N17"/>
    <mergeCell ref="K28:N28"/>
    <mergeCell ref="C18:D18"/>
    <mergeCell ref="E18:H18"/>
    <mergeCell ref="I18:J18"/>
    <mergeCell ref="K18:N18"/>
    <mergeCell ref="C19:D19"/>
    <mergeCell ref="E19:H19"/>
    <mergeCell ref="I19:J19"/>
    <mergeCell ref="K19:N19"/>
    <mergeCell ref="C20:D20"/>
    <mergeCell ref="E20:H20"/>
    <mergeCell ref="I20:J20"/>
    <mergeCell ref="K20:N20"/>
    <mergeCell ref="C21:N21"/>
    <mergeCell ref="C22:J22"/>
    <mergeCell ref="K22:N22"/>
    <mergeCell ref="K60:N60"/>
    <mergeCell ref="K39:N39"/>
    <mergeCell ref="K40:N40"/>
    <mergeCell ref="K41:N41"/>
    <mergeCell ref="C23:D23"/>
    <mergeCell ref="E23:J23"/>
    <mergeCell ref="K23:N23"/>
    <mergeCell ref="C24:D24"/>
    <mergeCell ref="E24:E25"/>
    <mergeCell ref="F24:F25"/>
    <mergeCell ref="H24:H25"/>
    <mergeCell ref="I24:I25"/>
    <mergeCell ref="J24:J25"/>
    <mergeCell ref="K24:N24"/>
    <mergeCell ref="K29:N29"/>
    <mergeCell ref="K30:N30"/>
    <mergeCell ref="K31:N31"/>
    <mergeCell ref="K32:N33"/>
    <mergeCell ref="K34:N34"/>
    <mergeCell ref="K35:N35"/>
    <mergeCell ref="K36:N36"/>
    <mergeCell ref="K37:N37"/>
    <mergeCell ref="K38:N38"/>
    <mergeCell ref="K27:N27"/>
    <mergeCell ref="K51:N51"/>
    <mergeCell ref="K52:N52"/>
    <mergeCell ref="K53:N53"/>
    <mergeCell ref="K54:N54"/>
    <mergeCell ref="K55:N55"/>
    <mergeCell ref="K56:N56"/>
    <mergeCell ref="K57:N57"/>
    <mergeCell ref="K58:N58"/>
    <mergeCell ref="K59:N59"/>
    <mergeCell ref="K42:N42"/>
    <mergeCell ref="K43:N43"/>
    <mergeCell ref="K44:N44"/>
    <mergeCell ref="K45:N45"/>
    <mergeCell ref="K46:N46"/>
    <mergeCell ref="K47:N47"/>
    <mergeCell ref="K48:N48"/>
    <mergeCell ref="K49:N49"/>
    <mergeCell ref="K50:N50"/>
    <mergeCell ref="K61:N61"/>
    <mergeCell ref="K62:N62"/>
    <mergeCell ref="F68:H68"/>
    <mergeCell ref="I68:N68"/>
    <mergeCell ref="C69:E69"/>
    <mergeCell ref="F69:H69"/>
    <mergeCell ref="I69:K69"/>
    <mergeCell ref="L69:N69"/>
    <mergeCell ref="K70:N70"/>
    <mergeCell ref="C67:E67"/>
    <mergeCell ref="F67:H67"/>
    <mergeCell ref="I67:K67"/>
    <mergeCell ref="L67:N67"/>
    <mergeCell ref="C68:E68"/>
    <mergeCell ref="C63:N63"/>
    <mergeCell ref="C64:G64"/>
    <mergeCell ref="C66:E66"/>
    <mergeCell ref="F66:H66"/>
    <mergeCell ref="I66:N66"/>
  </mergeCells>
  <printOptions horizontalCentered="1" verticalCentered="1"/>
  <pageMargins left="0" right="0" top="0" bottom="0" header="0" footer="0"/>
  <pageSetup scale="83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79"/>
  <sheetViews>
    <sheetView showGridLines="0" topLeftCell="A55" workbookViewId="0">
      <selection activeCell="O58" sqref="O58"/>
    </sheetView>
  </sheetViews>
  <sheetFormatPr defaultColWidth="0" defaultRowHeight="12.75" customHeight="1" zeroHeight="1" x14ac:dyDescent="0.3"/>
  <cols>
    <col min="1" max="1" width="2.3828125" customWidth="1"/>
    <col min="2" max="2" width="9.15234375" customWidth="1"/>
    <col min="3" max="4" width="10.69140625" customWidth="1"/>
    <col min="5" max="5" width="10.84375" customWidth="1"/>
    <col min="6" max="13" width="9.69140625" customWidth="1"/>
    <col min="14" max="14" width="11.69140625" customWidth="1"/>
    <col min="15" max="15" width="9.15234375" customWidth="1"/>
    <col min="16" max="16" width="2.3828125" customWidth="1"/>
    <col min="17" max="16384" width="9.15234375" hidden="1"/>
  </cols>
  <sheetData>
    <row r="1" spans="1:256" ht="12.4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2.45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3" customHeight="1" x14ac:dyDescent="0.3">
      <c r="A3" s="2"/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15" x14ac:dyDescent="0.35">
      <c r="A4" s="2"/>
      <c r="B4" s="65" t="s">
        <v>47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  <c r="P4" s="2"/>
    </row>
    <row r="5" spans="1:256" ht="15" x14ac:dyDescent="0.35">
      <c r="A5" s="2"/>
      <c r="B5" s="65" t="s">
        <v>48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2"/>
    </row>
    <row r="6" spans="1:256" ht="12.45" x14ac:dyDescent="0.3">
      <c r="A6" s="2"/>
      <c r="B6" s="68" t="s">
        <v>49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  <c r="P6" s="2"/>
    </row>
    <row r="7" spans="1:256" ht="12.45" x14ac:dyDescent="0.3">
      <c r="A7" s="2"/>
      <c r="B7" s="71" t="s">
        <v>50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2"/>
    </row>
    <row r="8" spans="1:256" ht="12.45" x14ac:dyDescent="0.3">
      <c r="A8" s="2"/>
      <c r="B8" s="71" t="s">
        <v>51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  <c r="P8" s="2"/>
    </row>
    <row r="9" spans="1:256" ht="12.45" x14ac:dyDescent="0.3">
      <c r="A9" s="2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2"/>
    </row>
    <row r="10" spans="1:256" ht="12.45" x14ac:dyDescent="0.3">
      <c r="A10" s="2"/>
      <c r="B10" s="9"/>
      <c r="C10" s="61" t="s">
        <v>54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11"/>
      <c r="P10" s="2"/>
    </row>
    <row r="11" spans="1:256" ht="12.45" x14ac:dyDescent="0.3">
      <c r="A11" s="2"/>
      <c r="B11" s="9"/>
      <c r="C11" s="61" t="s">
        <v>53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11"/>
      <c r="P11" s="2"/>
    </row>
    <row r="12" spans="1:256" s="1" customFormat="1" ht="15.45" x14ac:dyDescent="0.4">
      <c r="A12" s="2"/>
      <c r="B12" s="18"/>
      <c r="C12" s="78"/>
      <c r="D12" s="78"/>
      <c r="E12" s="78"/>
      <c r="F12" s="77"/>
      <c r="G12" s="77"/>
      <c r="H12" s="77"/>
      <c r="I12" s="77"/>
      <c r="J12" s="77"/>
      <c r="K12" s="77"/>
      <c r="L12" s="78"/>
      <c r="M12" s="78"/>
      <c r="N12" s="78"/>
      <c r="O12" s="19"/>
      <c r="P12" s="2"/>
    </row>
    <row r="13" spans="1:256" s="1" customFormat="1" ht="14.15" x14ac:dyDescent="0.35">
      <c r="A13" s="2"/>
      <c r="B13" s="18"/>
      <c r="C13" s="59" t="s">
        <v>0</v>
      </c>
      <c r="D13" s="59"/>
      <c r="E13" s="21" t="str">
        <f>IF(Info!F13=""," ",Info!F13)</f>
        <v xml:space="preserve"> </v>
      </c>
      <c r="F13" s="61"/>
      <c r="G13" s="61"/>
      <c r="H13" s="61"/>
      <c r="I13" s="61"/>
      <c r="J13" s="61"/>
      <c r="K13" s="61"/>
      <c r="L13" s="12" t="s">
        <v>2</v>
      </c>
      <c r="M13" s="76" t="str">
        <f>IF(Info!F14=""," ",Info!F14)</f>
        <v xml:space="preserve"> </v>
      </c>
      <c r="N13" s="76"/>
      <c r="O13" s="19"/>
      <c r="P13" s="2"/>
    </row>
    <row r="14" spans="1:256" s="1" customFormat="1" ht="14.15" x14ac:dyDescent="0.35">
      <c r="A14" s="2"/>
      <c r="B14" s="18"/>
      <c r="C14" s="59" t="s">
        <v>1</v>
      </c>
      <c r="D14" s="59"/>
      <c r="E14" s="22">
        <v>3</v>
      </c>
      <c r="F14" s="61"/>
      <c r="G14" s="61"/>
      <c r="H14" s="61"/>
      <c r="I14" s="61"/>
      <c r="J14" s="61"/>
      <c r="K14" s="61"/>
      <c r="L14" s="23"/>
      <c r="M14" s="61"/>
      <c r="N14" s="61"/>
      <c r="O14" s="19"/>
      <c r="P14" s="2"/>
    </row>
    <row r="15" spans="1:256" s="1" customFormat="1" ht="15.75" customHeight="1" x14ac:dyDescent="0.35">
      <c r="A15" s="2"/>
      <c r="B15" s="18"/>
      <c r="C15" s="59" t="s">
        <v>3</v>
      </c>
      <c r="D15" s="59"/>
      <c r="E15" s="81" t="str">
        <f>IF(Info!F15=""," ",Info!F15)</f>
        <v xml:space="preserve"> </v>
      </c>
      <c r="F15" s="81"/>
      <c r="G15" s="81"/>
      <c r="H15" s="81"/>
      <c r="I15" s="61" t="s">
        <v>8</v>
      </c>
      <c r="J15" s="61"/>
      <c r="K15" s="81" t="str">
        <f>IF(Info!F17=""," ",Info!F17)</f>
        <v xml:space="preserve"> </v>
      </c>
      <c r="L15" s="81"/>
      <c r="M15" s="81"/>
      <c r="N15" s="81"/>
      <c r="O15" s="19"/>
      <c r="P15" s="2"/>
    </row>
    <row r="16" spans="1:256" s="1" customFormat="1" ht="14.15" x14ac:dyDescent="0.35">
      <c r="A16" s="2"/>
      <c r="B16" s="18"/>
      <c r="C16" s="59" t="s">
        <v>4</v>
      </c>
      <c r="D16" s="59"/>
      <c r="E16" s="81" t="str">
        <f>IF(Info!F16=""," ",Info!F16)</f>
        <v xml:space="preserve"> </v>
      </c>
      <c r="F16" s="81"/>
      <c r="G16" s="81"/>
      <c r="H16" s="81"/>
      <c r="I16" s="61" t="s">
        <v>9</v>
      </c>
      <c r="J16" s="61"/>
      <c r="K16" s="80" t="str">
        <f>IF(Info!F20=""," ",Info!F20)</f>
        <v xml:space="preserve"> </v>
      </c>
      <c r="L16" s="80"/>
      <c r="M16" s="80"/>
      <c r="N16" s="80"/>
      <c r="O16" s="19"/>
      <c r="P16" s="2"/>
    </row>
    <row r="17" spans="1:20" s="1" customFormat="1" ht="14.15" x14ac:dyDescent="0.35">
      <c r="A17" s="2"/>
      <c r="B17" s="18"/>
      <c r="C17" s="59" t="s">
        <v>5</v>
      </c>
      <c r="D17" s="59"/>
      <c r="E17" s="81" t="str">
        <f>IF(Info!F19=""," ",Info!F19)</f>
        <v xml:space="preserve"> </v>
      </c>
      <c r="F17" s="81"/>
      <c r="G17" s="81"/>
      <c r="H17" s="81"/>
      <c r="I17" s="61" t="s">
        <v>10</v>
      </c>
      <c r="J17" s="61"/>
      <c r="K17" s="80" t="str">
        <f>IF(Info!F21=""," ",Info!F21)</f>
        <v xml:space="preserve"> </v>
      </c>
      <c r="L17" s="80"/>
      <c r="M17" s="80"/>
      <c r="N17" s="80"/>
      <c r="O17" s="19"/>
      <c r="P17" s="2"/>
    </row>
    <row r="18" spans="1:20" s="1" customFormat="1" ht="14.15" x14ac:dyDescent="0.35">
      <c r="A18" s="2"/>
      <c r="B18" s="18"/>
      <c r="C18" s="59" t="s">
        <v>6</v>
      </c>
      <c r="D18" s="59"/>
      <c r="E18" s="81" t="str">
        <f>IF(Info!F24=""," ",Info!F24)</f>
        <v xml:space="preserve"> </v>
      </c>
      <c r="F18" s="81"/>
      <c r="G18" s="81"/>
      <c r="H18" s="81"/>
      <c r="I18" s="61" t="s">
        <v>11</v>
      </c>
      <c r="J18" s="61"/>
      <c r="K18" s="80" t="str">
        <f>IF(Info!F22=""," ",Info!F22)</f>
        <v xml:space="preserve"> </v>
      </c>
      <c r="L18" s="80"/>
      <c r="M18" s="80"/>
      <c r="N18" s="80"/>
      <c r="O18" s="19"/>
      <c r="P18" s="2"/>
    </row>
    <row r="19" spans="1:20" s="1" customFormat="1" ht="14.15" x14ac:dyDescent="0.35">
      <c r="A19" s="2"/>
      <c r="B19" s="18"/>
      <c r="C19" s="59" t="s">
        <v>40</v>
      </c>
      <c r="D19" s="59"/>
      <c r="E19" s="79" t="str">
        <f>IF(Info!F26=""," ",Info!F26)</f>
        <v xml:space="preserve"> </v>
      </c>
      <c r="F19" s="79"/>
      <c r="G19" s="79"/>
      <c r="H19" s="79"/>
      <c r="I19" s="61" t="s">
        <v>12</v>
      </c>
      <c r="J19" s="61"/>
      <c r="K19" s="79" t="str">
        <f>IF(Info!F23=""," ",Info!F23)</f>
        <v xml:space="preserve"> </v>
      </c>
      <c r="L19" s="79"/>
      <c r="M19" s="79"/>
      <c r="N19" s="79"/>
      <c r="O19" s="19"/>
      <c r="P19" s="2"/>
    </row>
    <row r="20" spans="1:20" s="1" customFormat="1" ht="14.15" x14ac:dyDescent="0.35">
      <c r="A20" s="2"/>
      <c r="B20" s="18"/>
      <c r="C20" s="59" t="s">
        <v>7</v>
      </c>
      <c r="D20" s="59"/>
      <c r="E20" s="99" t="s">
        <v>72</v>
      </c>
      <c r="F20" s="99"/>
      <c r="G20" s="99"/>
      <c r="H20" s="99"/>
      <c r="I20" s="61" t="s">
        <v>13</v>
      </c>
      <c r="J20" s="61"/>
      <c r="K20" s="80" t="str">
        <f>IF(Info!F25=""," ",Info!F25)</f>
        <v xml:space="preserve"> </v>
      </c>
      <c r="L20" s="80"/>
      <c r="M20" s="80"/>
      <c r="N20" s="80"/>
      <c r="O20" s="19"/>
      <c r="P20" s="2"/>
    </row>
    <row r="21" spans="1:20" s="1" customFormat="1" ht="14.6" thickBot="1" x14ac:dyDescent="0.4">
      <c r="A21" s="2"/>
      <c r="B21" s="18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19"/>
      <c r="P21" s="2"/>
    </row>
    <row r="22" spans="1:20" ht="13.3" thickTop="1" thickBot="1" x14ac:dyDescent="0.35">
      <c r="A22" s="2"/>
      <c r="B22" s="9"/>
      <c r="C22" s="101" t="s">
        <v>37</v>
      </c>
      <c r="D22" s="102"/>
      <c r="E22" s="102"/>
      <c r="F22" s="102"/>
      <c r="G22" s="102"/>
      <c r="H22" s="102"/>
      <c r="I22" s="102"/>
      <c r="J22" s="103"/>
      <c r="K22" s="96"/>
      <c r="L22" s="97"/>
      <c r="M22" s="97"/>
      <c r="N22" s="98"/>
      <c r="O22" s="11"/>
      <c r="P22" s="2"/>
    </row>
    <row r="23" spans="1:20" ht="12.9" thickTop="1" x14ac:dyDescent="0.3">
      <c r="A23" s="2"/>
      <c r="B23" s="9"/>
      <c r="C23" s="117" t="s">
        <v>14</v>
      </c>
      <c r="D23" s="118"/>
      <c r="E23" s="61" t="s">
        <v>38</v>
      </c>
      <c r="F23" s="61"/>
      <c r="G23" s="61"/>
      <c r="H23" s="61"/>
      <c r="I23" s="61"/>
      <c r="J23" s="119"/>
      <c r="K23" s="85"/>
      <c r="L23" s="86"/>
      <c r="M23" s="86"/>
      <c r="N23" s="87"/>
      <c r="O23" s="11"/>
      <c r="P23" s="2"/>
    </row>
    <row r="24" spans="1:20" ht="12.45" x14ac:dyDescent="0.3">
      <c r="A24" s="2"/>
      <c r="B24" s="9"/>
      <c r="C24" s="115" t="s">
        <v>15</v>
      </c>
      <c r="D24" s="116"/>
      <c r="E24" s="104" t="s">
        <v>45</v>
      </c>
      <c r="F24" s="104" t="s">
        <v>30</v>
      </c>
      <c r="G24" s="39" t="s">
        <v>78</v>
      </c>
      <c r="H24" s="106" t="s">
        <v>60</v>
      </c>
      <c r="I24" s="108"/>
      <c r="J24" s="110"/>
      <c r="K24" s="85" t="s">
        <v>18</v>
      </c>
      <c r="L24" s="86"/>
      <c r="M24" s="86"/>
      <c r="N24" s="87"/>
      <c r="O24" s="11"/>
      <c r="P24" s="2"/>
      <c r="Q24" s="88" t="s">
        <v>43</v>
      </c>
      <c r="R24" s="89"/>
      <c r="S24" s="88" t="s">
        <v>44</v>
      </c>
      <c r="T24" s="89"/>
    </row>
    <row r="25" spans="1:20" ht="12.9" thickBot="1" x14ac:dyDescent="0.35">
      <c r="A25" s="2"/>
      <c r="B25" s="9"/>
      <c r="C25" s="37" t="s">
        <v>16</v>
      </c>
      <c r="D25" s="38" t="s">
        <v>17</v>
      </c>
      <c r="E25" s="105"/>
      <c r="F25" s="105"/>
      <c r="G25" s="40" t="s">
        <v>79</v>
      </c>
      <c r="H25" s="107"/>
      <c r="I25" s="109"/>
      <c r="J25" s="111"/>
      <c r="K25" s="85" t="s">
        <v>19</v>
      </c>
      <c r="L25" s="86"/>
      <c r="M25" s="86"/>
      <c r="N25" s="87"/>
      <c r="O25" s="11"/>
      <c r="P25" s="2"/>
      <c r="Q25" s="43" t="s">
        <v>73</v>
      </c>
      <c r="R25" s="43" t="s">
        <v>74</v>
      </c>
      <c r="S25" s="43" t="s">
        <v>73</v>
      </c>
      <c r="T25" s="43" t="s">
        <v>74</v>
      </c>
    </row>
    <row r="26" spans="1:20" ht="12.9" thickTop="1" x14ac:dyDescent="0.3">
      <c r="A26" s="2"/>
      <c r="B26" s="9"/>
      <c r="C26" s="33"/>
      <c r="D26" s="34"/>
      <c r="E26" s="35"/>
      <c r="F26" s="36"/>
      <c r="G26" s="36"/>
      <c r="H26" s="49" t="str">
        <f>IF(G26=""," ",IF('501.17 Spec11'!$I$5=2,Page3!Q26,Page3!R26))</f>
        <v xml:space="preserve"> </v>
      </c>
      <c r="I26" s="52"/>
      <c r="J26" s="55" t="str">
        <f>IF(I26=""," ",IF('501.17 Spec11'!$I$5=2,Page3!S26,Page3!T26))</f>
        <v xml:space="preserve"> </v>
      </c>
      <c r="K26" s="85" t="s">
        <v>20</v>
      </c>
      <c r="L26" s="86"/>
      <c r="M26" s="86"/>
      <c r="N26" s="87"/>
      <c r="O26" s="11"/>
      <c r="P26" s="2"/>
      <c r="Q26" s="17">
        <f>IF(G26&lt;5,105,IF(G26&lt;=9,100,IF(G26&lt;12,98,93)))</f>
        <v>105</v>
      </c>
      <c r="R26" s="17">
        <f>IF(G26&lt;10,105,IF(G26&lt;=20,100,IF(G26&lt;23,98,95)))</f>
        <v>105</v>
      </c>
      <c r="S26">
        <f>IF(I26&lt;5,105,IF(I26&lt;=9,100,IF(I26&lt;12,98,93)))</f>
        <v>105</v>
      </c>
      <c r="T26">
        <f>IF(I26&lt;10,105,IF(I26&lt;=20,100,IF(I26&lt;23,98,95)))</f>
        <v>105</v>
      </c>
    </row>
    <row r="27" spans="1:20" ht="12.45" x14ac:dyDescent="0.3">
      <c r="A27" s="2"/>
      <c r="B27" s="9"/>
      <c r="C27" s="25"/>
      <c r="D27" s="26"/>
      <c r="E27" s="27"/>
      <c r="F27" s="28"/>
      <c r="G27" s="28"/>
      <c r="H27" s="49" t="str">
        <f>IF(G27=""," ",IF('501.17 Spec11'!$I$5=2,Page3!Q27,Page3!R27))</f>
        <v xml:space="preserve"> </v>
      </c>
      <c r="I27" s="53"/>
      <c r="J27" s="55" t="str">
        <f>IF(I27=""," ",IF('501.17 Spec11'!$I$5=2,Page3!S27,Page3!T27))</f>
        <v xml:space="preserve"> </v>
      </c>
      <c r="K27" s="85" t="s">
        <v>21</v>
      </c>
      <c r="L27" s="86"/>
      <c r="M27" s="86"/>
      <c r="N27" s="87"/>
      <c r="O27" s="11"/>
      <c r="P27" s="2"/>
      <c r="Q27" s="17">
        <f t="shared" ref="Q27:Q62" si="0">IF(G27&lt;5,105,IF(G27&lt;=9,100,IF(G27&lt;12,98,93)))</f>
        <v>105</v>
      </c>
      <c r="R27" s="17">
        <f t="shared" ref="R27:R62" si="1">IF(G27&lt;10,105,IF(G27&lt;=20,100,IF(G27&lt;23,98,95)))</f>
        <v>105</v>
      </c>
      <c r="S27">
        <f t="shared" ref="S27:S62" si="2">IF(I27&lt;5,105,IF(I27&lt;=9,100,IF(I27&lt;12,98,93)))</f>
        <v>105</v>
      </c>
      <c r="T27">
        <f t="shared" ref="T27:T62" si="3">IF(I27&lt;10,105,IF(I27&lt;=20,100,IF(I27&lt;23,98,95)))</f>
        <v>105</v>
      </c>
    </row>
    <row r="28" spans="1:20" ht="12.45" x14ac:dyDescent="0.3">
      <c r="A28" s="2"/>
      <c r="B28" s="9"/>
      <c r="C28" s="25"/>
      <c r="D28" s="26"/>
      <c r="E28" s="27"/>
      <c r="F28" s="28"/>
      <c r="G28" s="28"/>
      <c r="H28" s="49" t="str">
        <f>IF(G28=""," ",IF('501.17 Spec11'!$I$5=2,Page3!Q28,Page3!R28))</f>
        <v xml:space="preserve"> </v>
      </c>
      <c r="I28" s="53"/>
      <c r="J28" s="55" t="str">
        <f>IF(I28=""," ",IF('501.17 Spec11'!$I$5=2,Page3!S28,Page3!T28))</f>
        <v xml:space="preserve"> </v>
      </c>
      <c r="K28" s="85" t="s">
        <v>22</v>
      </c>
      <c r="L28" s="86"/>
      <c r="M28" s="86"/>
      <c r="N28" s="87"/>
      <c r="O28" s="11"/>
      <c r="P28" s="2"/>
      <c r="Q28" s="17">
        <f t="shared" si="0"/>
        <v>105</v>
      </c>
      <c r="R28" s="17">
        <f t="shared" si="1"/>
        <v>105</v>
      </c>
      <c r="S28">
        <f t="shared" si="2"/>
        <v>105</v>
      </c>
      <c r="T28">
        <f t="shared" si="3"/>
        <v>105</v>
      </c>
    </row>
    <row r="29" spans="1:20" ht="12.45" x14ac:dyDescent="0.3">
      <c r="A29" s="2"/>
      <c r="B29" s="9"/>
      <c r="C29" s="25"/>
      <c r="D29" s="26"/>
      <c r="E29" s="27"/>
      <c r="F29" s="28"/>
      <c r="G29" s="28"/>
      <c r="H29" s="49" t="str">
        <f>IF(G29=""," ",IF('501.17 Spec11'!$I$5=2,Page3!Q29,Page3!R29))</f>
        <v xml:space="preserve"> </v>
      </c>
      <c r="I29" s="53"/>
      <c r="J29" s="55" t="str">
        <f>IF(I29=""," ",IF('501.17 Spec11'!$I$5=2,Page3!S29,Page3!T29))</f>
        <v xml:space="preserve"> </v>
      </c>
      <c r="K29" s="85"/>
      <c r="L29" s="86"/>
      <c r="M29" s="86"/>
      <c r="N29" s="87"/>
      <c r="O29" s="11"/>
      <c r="P29" s="2"/>
      <c r="Q29" s="17">
        <f t="shared" si="0"/>
        <v>105</v>
      </c>
      <c r="R29" s="17">
        <f t="shared" si="1"/>
        <v>105</v>
      </c>
      <c r="S29">
        <f t="shared" si="2"/>
        <v>105</v>
      </c>
      <c r="T29">
        <f t="shared" si="3"/>
        <v>105</v>
      </c>
    </row>
    <row r="30" spans="1:20" ht="12.9" thickBot="1" x14ac:dyDescent="0.35">
      <c r="A30" s="2"/>
      <c r="B30" s="9"/>
      <c r="C30" s="25"/>
      <c r="D30" s="26"/>
      <c r="E30" s="27"/>
      <c r="F30" s="28"/>
      <c r="G30" s="28"/>
      <c r="H30" s="49" t="str">
        <f>IF(G30=""," ",IF('501.17 Spec11'!$I$5=2,Page3!Q30,Page3!R30))</f>
        <v xml:space="preserve"> </v>
      </c>
      <c r="I30" s="53"/>
      <c r="J30" s="55" t="str">
        <f>IF(I30=""," ",IF('501.17 Spec11'!$I$5=2,Page3!S30,Page3!T30))</f>
        <v xml:space="preserve"> </v>
      </c>
      <c r="K30" s="93"/>
      <c r="L30" s="94"/>
      <c r="M30" s="94"/>
      <c r="N30" s="95"/>
      <c r="O30" s="11"/>
      <c r="P30" s="2"/>
      <c r="Q30" s="17">
        <f t="shared" si="0"/>
        <v>105</v>
      </c>
      <c r="R30" s="17">
        <f t="shared" si="1"/>
        <v>105</v>
      </c>
      <c r="S30">
        <f t="shared" si="2"/>
        <v>105</v>
      </c>
      <c r="T30">
        <f t="shared" si="3"/>
        <v>105</v>
      </c>
    </row>
    <row r="31" spans="1:20" ht="12.9" thickTop="1" x14ac:dyDescent="0.3">
      <c r="A31" s="2"/>
      <c r="B31" s="9"/>
      <c r="C31" s="25"/>
      <c r="D31" s="26"/>
      <c r="E31" s="27"/>
      <c r="F31" s="28"/>
      <c r="G31" s="28"/>
      <c r="H31" s="49" t="str">
        <f>IF(G31=""," ",IF('501.17 Spec11'!$I$5=2,Page3!Q31,Page3!R31))</f>
        <v xml:space="preserve"> </v>
      </c>
      <c r="I31" s="53"/>
      <c r="J31" s="55" t="str">
        <f>IF(I31=""," ",IF('501.17 Spec11'!$I$5=2,Page3!S31,Page3!T31))</f>
        <v xml:space="preserve"> </v>
      </c>
      <c r="K31" s="96" t="s">
        <v>31</v>
      </c>
      <c r="L31" s="97"/>
      <c r="M31" s="97"/>
      <c r="N31" s="98"/>
      <c r="O31" s="11"/>
      <c r="P31" s="2"/>
      <c r="Q31" s="17">
        <f t="shared" si="0"/>
        <v>105</v>
      </c>
      <c r="R31" s="17">
        <f t="shared" si="1"/>
        <v>105</v>
      </c>
      <c r="S31">
        <f t="shared" si="2"/>
        <v>105</v>
      </c>
      <c r="T31">
        <f t="shared" si="3"/>
        <v>105</v>
      </c>
    </row>
    <row r="32" spans="1:20" ht="14.5" customHeight="1" x14ac:dyDescent="0.3">
      <c r="A32" s="2"/>
      <c r="B32" s="9"/>
      <c r="C32" s="25"/>
      <c r="D32" s="26"/>
      <c r="E32" s="27"/>
      <c r="F32" s="28"/>
      <c r="G32" s="28"/>
      <c r="H32" s="49" t="str">
        <f>IF(G32=""," ",IF('501.17 Spec11'!$I$5=2,Page3!Q32,Page3!R32))</f>
        <v xml:space="preserve"> </v>
      </c>
      <c r="I32" s="54"/>
      <c r="J32" s="55" t="str">
        <f>IF(I32=""," ",IF('501.17 Spec11'!$I$5=2,Page3!S32,Page3!T32))</f>
        <v xml:space="preserve"> </v>
      </c>
      <c r="K32" s="82" t="str">
        <f>IF(C26=""," ",IF(H64=0,"Do Meet","Do Not Meet"))</f>
        <v xml:space="preserve"> </v>
      </c>
      <c r="L32" s="83"/>
      <c r="M32" s="83"/>
      <c r="N32" s="84"/>
      <c r="O32" s="11"/>
      <c r="P32" s="2"/>
      <c r="Q32" s="17">
        <f t="shared" si="0"/>
        <v>105</v>
      </c>
      <c r="R32" s="17">
        <f t="shared" si="1"/>
        <v>105</v>
      </c>
      <c r="S32">
        <f t="shared" si="2"/>
        <v>105</v>
      </c>
      <c r="T32">
        <f t="shared" si="3"/>
        <v>105</v>
      </c>
    </row>
    <row r="33" spans="1:20" ht="14.5" customHeight="1" x14ac:dyDescent="0.3">
      <c r="A33" s="2"/>
      <c r="B33" s="9"/>
      <c r="C33" s="25"/>
      <c r="D33" s="26"/>
      <c r="E33" s="27"/>
      <c r="F33" s="28"/>
      <c r="G33" s="28"/>
      <c r="H33" s="49" t="str">
        <f>IF(G33=""," ",IF('501.17 Spec11'!$I$5=2,Page3!Q33,Page3!R33))</f>
        <v xml:space="preserve"> </v>
      </c>
      <c r="I33" s="53"/>
      <c r="J33" s="55" t="str">
        <f>IF(I33=""," ",IF('501.17 Spec11'!$I$5=2,Page3!S33,Page3!T33))</f>
        <v xml:space="preserve"> </v>
      </c>
      <c r="K33" s="82"/>
      <c r="L33" s="83"/>
      <c r="M33" s="83"/>
      <c r="N33" s="84"/>
      <c r="O33" s="11"/>
      <c r="P33" s="2"/>
      <c r="Q33" s="17">
        <f t="shared" si="0"/>
        <v>105</v>
      </c>
      <c r="R33" s="17">
        <f t="shared" si="1"/>
        <v>105</v>
      </c>
      <c r="S33">
        <f t="shared" si="2"/>
        <v>105</v>
      </c>
      <c r="T33">
        <f t="shared" si="3"/>
        <v>105</v>
      </c>
    </row>
    <row r="34" spans="1:20" ht="12.45" x14ac:dyDescent="0.3">
      <c r="A34" s="2"/>
      <c r="B34" s="9"/>
      <c r="C34" s="25"/>
      <c r="D34" s="26"/>
      <c r="E34" s="27"/>
      <c r="F34" s="28"/>
      <c r="G34" s="28"/>
      <c r="H34" s="49" t="str">
        <f>IF(G34=""," ",IF('501.17 Spec11'!$I$5=2,Page3!Q34,Page3!R34))</f>
        <v xml:space="preserve"> </v>
      </c>
      <c r="I34" s="53"/>
      <c r="J34" s="55" t="str">
        <f>IF(I34=""," ",IF('501.17 Spec11'!$I$5=2,Page3!S34,Page3!T34))</f>
        <v xml:space="preserve"> </v>
      </c>
      <c r="K34" s="85" t="s">
        <v>23</v>
      </c>
      <c r="L34" s="86"/>
      <c r="M34" s="86"/>
      <c r="N34" s="87"/>
      <c r="O34" s="11"/>
      <c r="P34" s="2"/>
      <c r="Q34" s="17">
        <f t="shared" si="0"/>
        <v>105</v>
      </c>
      <c r="R34" s="17">
        <f t="shared" si="1"/>
        <v>105</v>
      </c>
      <c r="S34">
        <f t="shared" si="2"/>
        <v>105</v>
      </c>
      <c r="T34">
        <f t="shared" si="3"/>
        <v>105</v>
      </c>
    </row>
    <row r="35" spans="1:20" ht="12.9" thickBot="1" x14ac:dyDescent="0.35">
      <c r="A35" s="2"/>
      <c r="B35" s="9"/>
      <c r="C35" s="25"/>
      <c r="D35" s="26"/>
      <c r="E35" s="27"/>
      <c r="F35" s="28"/>
      <c r="G35" s="28"/>
      <c r="H35" s="49" t="str">
        <f>IF(G35=""," ",IF('501.17 Spec11'!$I$5=2,Page3!Q35,Page3!R35))</f>
        <v xml:space="preserve"> </v>
      </c>
      <c r="I35" s="53"/>
      <c r="J35" s="55" t="str">
        <f>IF(I35=""," ",IF('501.17 Spec11'!$I$5=2,Page3!S35,Page3!T35))</f>
        <v xml:space="preserve"> </v>
      </c>
      <c r="K35" s="93" t="s">
        <v>75</v>
      </c>
      <c r="L35" s="94"/>
      <c r="M35" s="94"/>
      <c r="N35" s="95"/>
      <c r="O35" s="11"/>
      <c r="P35" s="2"/>
      <c r="Q35" s="17">
        <f t="shared" si="0"/>
        <v>105</v>
      </c>
      <c r="R35" s="17">
        <f t="shared" si="1"/>
        <v>105</v>
      </c>
      <c r="S35">
        <f t="shared" si="2"/>
        <v>105</v>
      </c>
      <c r="T35">
        <f t="shared" si="3"/>
        <v>105</v>
      </c>
    </row>
    <row r="36" spans="1:20" ht="12.9" thickTop="1" x14ac:dyDescent="0.3">
      <c r="A36" s="2"/>
      <c r="B36" s="9"/>
      <c r="C36" s="25"/>
      <c r="D36" s="26"/>
      <c r="E36" s="27"/>
      <c r="F36" s="28"/>
      <c r="G36" s="28"/>
      <c r="H36" s="49" t="str">
        <f>IF(G36=""," ",IF('501.17 Spec11'!$I$5=2,Page3!Q36,Page3!R36))</f>
        <v xml:space="preserve"> </v>
      </c>
      <c r="I36" s="53"/>
      <c r="J36" s="55" t="str">
        <f>IF(I36=""," ",IF('501.17 Spec11'!$I$5=2,Page3!S36,Page3!T36))</f>
        <v xml:space="preserve"> </v>
      </c>
      <c r="K36" s="96"/>
      <c r="L36" s="97"/>
      <c r="M36" s="97"/>
      <c r="N36" s="98"/>
      <c r="O36" s="11"/>
      <c r="P36" s="2"/>
      <c r="Q36" s="17">
        <f t="shared" si="0"/>
        <v>105</v>
      </c>
      <c r="R36" s="17">
        <f t="shared" si="1"/>
        <v>105</v>
      </c>
      <c r="S36">
        <f t="shared" si="2"/>
        <v>105</v>
      </c>
      <c r="T36">
        <f t="shared" si="3"/>
        <v>105</v>
      </c>
    </row>
    <row r="37" spans="1:20" ht="12.45" x14ac:dyDescent="0.3">
      <c r="A37" s="2"/>
      <c r="B37" s="9"/>
      <c r="C37" s="25"/>
      <c r="D37" s="26"/>
      <c r="E37" s="27"/>
      <c r="F37" s="28"/>
      <c r="G37" s="28"/>
      <c r="H37" s="49" t="str">
        <f>IF(G37=""," ",IF('501.17 Spec11'!$I$5=2,Page3!Q37,Page3!R37))</f>
        <v xml:space="preserve"> </v>
      </c>
      <c r="I37" s="53"/>
      <c r="J37" s="55" t="str">
        <f>IF(I37=""," ",IF('501.17 Spec11'!$I$5=2,Page3!S37,Page3!T37))</f>
        <v xml:space="preserve"> </v>
      </c>
      <c r="K37" s="85" t="s">
        <v>24</v>
      </c>
      <c r="L37" s="86"/>
      <c r="M37" s="86"/>
      <c r="N37" s="87"/>
      <c r="O37" s="11"/>
      <c r="P37" s="2"/>
      <c r="Q37" s="17">
        <f t="shared" si="0"/>
        <v>105</v>
      </c>
      <c r="R37" s="17">
        <f t="shared" si="1"/>
        <v>105</v>
      </c>
      <c r="S37">
        <f t="shared" si="2"/>
        <v>105</v>
      </c>
      <c r="T37">
        <f t="shared" si="3"/>
        <v>105</v>
      </c>
    </row>
    <row r="38" spans="1:20" ht="12.9" thickBot="1" x14ac:dyDescent="0.35">
      <c r="A38" s="2"/>
      <c r="B38" s="9"/>
      <c r="C38" s="25"/>
      <c r="D38" s="26"/>
      <c r="E38" s="27"/>
      <c r="F38" s="28"/>
      <c r="G38" s="28"/>
      <c r="H38" s="49" t="str">
        <f>IF(G38=""," ",IF('501.17 Spec11'!$I$5=2,Page3!Q38,Page3!R38))</f>
        <v xml:space="preserve"> </v>
      </c>
      <c r="I38" s="53"/>
      <c r="J38" s="55" t="str">
        <f>IF(I38=""," ",IF('501.17 Spec11'!$I$5=2,Page3!S38,Page3!T38))</f>
        <v xml:space="preserve"> </v>
      </c>
      <c r="K38" s="93"/>
      <c r="L38" s="94"/>
      <c r="M38" s="94"/>
      <c r="N38" s="95"/>
      <c r="O38" s="11"/>
      <c r="P38" s="2"/>
      <c r="Q38" s="17">
        <f t="shared" si="0"/>
        <v>105</v>
      </c>
      <c r="R38" s="17">
        <f t="shared" si="1"/>
        <v>105</v>
      </c>
      <c r="S38">
        <f t="shared" si="2"/>
        <v>105</v>
      </c>
      <c r="T38">
        <f t="shared" si="3"/>
        <v>105</v>
      </c>
    </row>
    <row r="39" spans="1:20" ht="12.9" thickTop="1" x14ac:dyDescent="0.3">
      <c r="A39" s="2"/>
      <c r="B39" s="9"/>
      <c r="C39" s="25"/>
      <c r="D39" s="26"/>
      <c r="E39" s="27"/>
      <c r="F39" s="28"/>
      <c r="G39" s="28"/>
      <c r="H39" s="49" t="str">
        <f>IF(G39=""," ",IF('501.17 Spec11'!$I$5=2,Page3!Q39,Page3!R39))</f>
        <v xml:space="preserve"> </v>
      </c>
      <c r="I39" s="53"/>
      <c r="J39" s="55" t="str">
        <f>IF(I39=""," ",IF('501.17 Spec11'!$I$5=2,Page3!S39,Page3!T39))</f>
        <v xml:space="preserve"> </v>
      </c>
      <c r="K39" s="123"/>
      <c r="L39" s="124"/>
      <c r="M39" s="124"/>
      <c r="N39" s="125"/>
      <c r="O39" s="11"/>
      <c r="P39" s="2"/>
      <c r="Q39" s="17">
        <f t="shared" si="0"/>
        <v>105</v>
      </c>
      <c r="R39" s="17">
        <f t="shared" si="1"/>
        <v>105</v>
      </c>
      <c r="S39">
        <f t="shared" si="2"/>
        <v>105</v>
      </c>
      <c r="T39">
        <f t="shared" si="3"/>
        <v>105</v>
      </c>
    </row>
    <row r="40" spans="1:20" ht="12.45" x14ac:dyDescent="0.3">
      <c r="A40" s="2"/>
      <c r="B40" s="9"/>
      <c r="C40" s="25"/>
      <c r="D40" s="26"/>
      <c r="E40" s="27"/>
      <c r="F40" s="28"/>
      <c r="G40" s="28"/>
      <c r="H40" s="49" t="str">
        <f>IF(G40=""," ",IF('501.17 Spec11'!$I$5=2,Page3!Q40,Page3!R40))</f>
        <v xml:space="preserve"> </v>
      </c>
      <c r="I40" s="53"/>
      <c r="J40" s="55" t="str">
        <f>IF(I40=""," ",IF('501.17 Spec11'!$I$5=2,Page3!S40,Page3!T40))</f>
        <v xml:space="preserve"> </v>
      </c>
      <c r="K40" s="120"/>
      <c r="L40" s="121"/>
      <c r="M40" s="121"/>
      <c r="N40" s="122"/>
      <c r="O40" s="11"/>
      <c r="P40" s="2"/>
      <c r="Q40" s="17">
        <f t="shared" si="0"/>
        <v>105</v>
      </c>
      <c r="R40" s="17">
        <f t="shared" si="1"/>
        <v>105</v>
      </c>
      <c r="S40">
        <f t="shared" si="2"/>
        <v>105</v>
      </c>
      <c r="T40">
        <f t="shared" si="3"/>
        <v>105</v>
      </c>
    </row>
    <row r="41" spans="1:20" ht="12.45" x14ac:dyDescent="0.3">
      <c r="A41" s="2"/>
      <c r="B41" s="9"/>
      <c r="C41" s="25"/>
      <c r="D41" s="26"/>
      <c r="E41" s="27"/>
      <c r="F41" s="28"/>
      <c r="G41" s="28"/>
      <c r="H41" s="49" t="str">
        <f>IF(G41=""," ",IF('501.17 Spec11'!$I$5=2,Page3!Q41,Page3!R41))</f>
        <v xml:space="preserve"> </v>
      </c>
      <c r="I41" s="53"/>
      <c r="J41" s="55" t="str">
        <f>IF(I41=""," ",IF('501.17 Spec11'!$I$5=2,Page3!S41,Page3!T41))</f>
        <v xml:space="preserve"> </v>
      </c>
      <c r="K41" s="120"/>
      <c r="L41" s="121"/>
      <c r="M41" s="121"/>
      <c r="N41" s="122"/>
      <c r="O41" s="11"/>
      <c r="P41" s="2"/>
      <c r="Q41" s="17">
        <f t="shared" si="0"/>
        <v>105</v>
      </c>
      <c r="R41" s="17">
        <f t="shared" si="1"/>
        <v>105</v>
      </c>
      <c r="S41">
        <f t="shared" si="2"/>
        <v>105</v>
      </c>
      <c r="T41">
        <f t="shared" si="3"/>
        <v>105</v>
      </c>
    </row>
    <row r="42" spans="1:20" ht="12.45" x14ac:dyDescent="0.3">
      <c r="A42" s="2"/>
      <c r="B42" s="9"/>
      <c r="C42" s="25"/>
      <c r="D42" s="26"/>
      <c r="E42" s="27"/>
      <c r="F42" s="28"/>
      <c r="G42" s="28"/>
      <c r="H42" s="49" t="str">
        <f>IF(G42=""," ",IF('501.17 Spec11'!$I$5=2,Page3!Q42,Page3!R42))</f>
        <v xml:space="preserve"> </v>
      </c>
      <c r="I42" s="53"/>
      <c r="J42" s="55" t="str">
        <f>IF(I42=""," ",IF('501.17 Spec11'!$I$5=2,Page3!S42,Page3!T42))</f>
        <v xml:space="preserve"> </v>
      </c>
      <c r="K42" s="120"/>
      <c r="L42" s="121"/>
      <c r="M42" s="121"/>
      <c r="N42" s="122"/>
      <c r="O42" s="11"/>
      <c r="P42" s="2"/>
      <c r="Q42" s="17">
        <f t="shared" si="0"/>
        <v>105</v>
      </c>
      <c r="R42" s="17">
        <f t="shared" si="1"/>
        <v>105</v>
      </c>
      <c r="S42">
        <f t="shared" si="2"/>
        <v>105</v>
      </c>
      <c r="T42">
        <f t="shared" si="3"/>
        <v>105</v>
      </c>
    </row>
    <row r="43" spans="1:20" ht="12.45" x14ac:dyDescent="0.3">
      <c r="A43" s="2"/>
      <c r="B43" s="9"/>
      <c r="C43" s="25"/>
      <c r="D43" s="26"/>
      <c r="E43" s="27"/>
      <c r="F43" s="28"/>
      <c r="G43" s="28"/>
      <c r="H43" s="49" t="str">
        <f>IF(G43=""," ",IF('501.17 Spec11'!$I$5=2,Page3!Q43,Page3!R43))</f>
        <v xml:space="preserve"> </v>
      </c>
      <c r="I43" s="53"/>
      <c r="J43" s="55" t="str">
        <f>IF(I43=""," ",IF('501.17 Spec11'!$I$5=2,Page3!S43,Page3!T43))</f>
        <v xml:space="preserve"> </v>
      </c>
      <c r="K43" s="120"/>
      <c r="L43" s="121"/>
      <c r="M43" s="121"/>
      <c r="N43" s="122"/>
      <c r="O43" s="11"/>
      <c r="P43" s="2"/>
      <c r="Q43" s="17">
        <f t="shared" si="0"/>
        <v>105</v>
      </c>
      <c r="R43" s="17">
        <f t="shared" si="1"/>
        <v>105</v>
      </c>
      <c r="S43">
        <f t="shared" si="2"/>
        <v>105</v>
      </c>
      <c r="T43">
        <f t="shared" si="3"/>
        <v>105</v>
      </c>
    </row>
    <row r="44" spans="1:20" ht="12.45" x14ac:dyDescent="0.3">
      <c r="A44" s="2"/>
      <c r="B44" s="9"/>
      <c r="C44" s="25"/>
      <c r="D44" s="26"/>
      <c r="E44" s="27"/>
      <c r="F44" s="28"/>
      <c r="G44" s="28"/>
      <c r="H44" s="49" t="str">
        <f>IF(G44=""," ",IF('501.17 Spec11'!$I$5=2,Page3!Q44,Page3!R44))</f>
        <v xml:space="preserve"> </v>
      </c>
      <c r="I44" s="53"/>
      <c r="J44" s="55" t="str">
        <f>IF(I44=""," ",IF('501.17 Spec11'!$I$5=2,Page3!S44,Page3!T44))</f>
        <v xml:space="preserve"> </v>
      </c>
      <c r="K44" s="120"/>
      <c r="L44" s="121"/>
      <c r="M44" s="121"/>
      <c r="N44" s="122"/>
      <c r="O44" s="11"/>
      <c r="P44" s="2"/>
      <c r="Q44" s="17">
        <f t="shared" si="0"/>
        <v>105</v>
      </c>
      <c r="R44" s="17">
        <f t="shared" si="1"/>
        <v>105</v>
      </c>
      <c r="S44">
        <f t="shared" si="2"/>
        <v>105</v>
      </c>
      <c r="T44">
        <f t="shared" si="3"/>
        <v>105</v>
      </c>
    </row>
    <row r="45" spans="1:20" ht="12.45" x14ac:dyDescent="0.3">
      <c r="A45" s="2"/>
      <c r="B45" s="9"/>
      <c r="C45" s="25"/>
      <c r="D45" s="26"/>
      <c r="E45" s="27"/>
      <c r="F45" s="28"/>
      <c r="G45" s="28"/>
      <c r="H45" s="49" t="str">
        <f>IF(G45=""," ",IF('501.17 Spec11'!$I$5=2,Page3!Q45,Page3!R45))</f>
        <v xml:space="preserve"> </v>
      </c>
      <c r="I45" s="53"/>
      <c r="J45" s="55" t="str">
        <f>IF(I45=""," ",IF('501.17 Spec11'!$I$5=2,Page3!S45,Page3!T45))</f>
        <v xml:space="preserve"> </v>
      </c>
      <c r="K45" s="120"/>
      <c r="L45" s="121"/>
      <c r="M45" s="121"/>
      <c r="N45" s="122"/>
      <c r="O45" s="11"/>
      <c r="P45" s="2"/>
      <c r="Q45" s="17">
        <f t="shared" si="0"/>
        <v>105</v>
      </c>
      <c r="R45" s="17">
        <f t="shared" si="1"/>
        <v>105</v>
      </c>
      <c r="S45">
        <f t="shared" si="2"/>
        <v>105</v>
      </c>
      <c r="T45">
        <f t="shared" si="3"/>
        <v>105</v>
      </c>
    </row>
    <row r="46" spans="1:20" ht="12.45" x14ac:dyDescent="0.3">
      <c r="A46" s="2"/>
      <c r="B46" s="9"/>
      <c r="C46" s="25"/>
      <c r="D46" s="26"/>
      <c r="E46" s="27"/>
      <c r="F46" s="28"/>
      <c r="G46" s="28"/>
      <c r="H46" s="49" t="str">
        <f>IF(G46=""," ",IF('501.17 Spec11'!$I$5=2,Page3!Q46,Page3!R46))</f>
        <v xml:space="preserve"> </v>
      </c>
      <c r="I46" s="53"/>
      <c r="J46" s="55" t="str">
        <f>IF(I46=""," ",IF('501.17 Spec11'!$I$5=2,Page3!S46,Page3!T46))</f>
        <v xml:space="preserve"> </v>
      </c>
      <c r="K46" s="120"/>
      <c r="L46" s="121"/>
      <c r="M46" s="121"/>
      <c r="N46" s="122"/>
      <c r="O46" s="11"/>
      <c r="P46" s="2"/>
      <c r="Q46" s="17">
        <f t="shared" si="0"/>
        <v>105</v>
      </c>
      <c r="R46" s="17">
        <f t="shared" si="1"/>
        <v>105</v>
      </c>
      <c r="S46">
        <f t="shared" si="2"/>
        <v>105</v>
      </c>
      <c r="T46">
        <f t="shared" si="3"/>
        <v>105</v>
      </c>
    </row>
    <row r="47" spans="1:20" ht="12.45" x14ac:dyDescent="0.3">
      <c r="A47" s="2"/>
      <c r="B47" s="9"/>
      <c r="C47" s="25"/>
      <c r="D47" s="26"/>
      <c r="E47" s="27"/>
      <c r="F47" s="28"/>
      <c r="G47" s="28"/>
      <c r="H47" s="49" t="str">
        <f>IF(G47=""," ",IF('501.17 Spec11'!$I$5=2,Page3!Q47,Page3!R47))</f>
        <v xml:space="preserve"> </v>
      </c>
      <c r="I47" s="53"/>
      <c r="J47" s="55" t="str">
        <f>IF(I47=""," ",IF('501.17 Spec11'!$I$5=2,Page3!S47,Page3!T47))</f>
        <v xml:space="preserve"> </v>
      </c>
      <c r="K47" s="120"/>
      <c r="L47" s="121"/>
      <c r="M47" s="121"/>
      <c r="N47" s="122"/>
      <c r="O47" s="11"/>
      <c r="P47" s="2"/>
      <c r="Q47" s="17">
        <f t="shared" si="0"/>
        <v>105</v>
      </c>
      <c r="R47" s="17">
        <f t="shared" si="1"/>
        <v>105</v>
      </c>
      <c r="S47">
        <f t="shared" si="2"/>
        <v>105</v>
      </c>
      <c r="T47">
        <f t="shared" si="3"/>
        <v>105</v>
      </c>
    </row>
    <row r="48" spans="1:20" ht="12.45" x14ac:dyDescent="0.3">
      <c r="A48" s="2"/>
      <c r="B48" s="9"/>
      <c r="C48" s="25"/>
      <c r="D48" s="26"/>
      <c r="E48" s="27"/>
      <c r="F48" s="28"/>
      <c r="G48" s="28"/>
      <c r="H48" s="49" t="str">
        <f>IF(G48=""," ",IF('501.17 Spec11'!$I$5=2,Page3!Q48,Page3!R48))</f>
        <v xml:space="preserve"> </v>
      </c>
      <c r="I48" s="53"/>
      <c r="J48" s="55" t="str">
        <f>IF(I48=""," ",IF('501.17 Spec11'!$I$5=2,Page3!S48,Page3!T48))</f>
        <v xml:space="preserve"> </v>
      </c>
      <c r="K48" s="120"/>
      <c r="L48" s="121"/>
      <c r="M48" s="121"/>
      <c r="N48" s="122"/>
      <c r="O48" s="11"/>
      <c r="P48" s="2"/>
      <c r="Q48" s="17">
        <f t="shared" si="0"/>
        <v>105</v>
      </c>
      <c r="R48" s="17">
        <f t="shared" si="1"/>
        <v>105</v>
      </c>
      <c r="S48">
        <f t="shared" si="2"/>
        <v>105</v>
      </c>
      <c r="T48">
        <f t="shared" si="3"/>
        <v>105</v>
      </c>
    </row>
    <row r="49" spans="1:20" ht="12.45" x14ac:dyDescent="0.3">
      <c r="A49" s="2"/>
      <c r="B49" s="9"/>
      <c r="C49" s="25"/>
      <c r="D49" s="26"/>
      <c r="E49" s="27"/>
      <c r="F49" s="28"/>
      <c r="G49" s="28"/>
      <c r="H49" s="49" t="str">
        <f>IF(G49=""," ",IF('501.17 Spec11'!$I$5=2,Page3!Q49,Page3!R49))</f>
        <v xml:space="preserve"> </v>
      </c>
      <c r="I49" s="53"/>
      <c r="J49" s="55" t="str">
        <f>IF(I49=""," ",IF('501.17 Spec11'!$I$5=2,Page3!S49,Page3!T49))</f>
        <v xml:space="preserve"> </v>
      </c>
      <c r="K49" s="120"/>
      <c r="L49" s="121"/>
      <c r="M49" s="121"/>
      <c r="N49" s="122"/>
      <c r="O49" s="11"/>
      <c r="P49" s="2"/>
      <c r="Q49" s="17">
        <f t="shared" si="0"/>
        <v>105</v>
      </c>
      <c r="R49" s="17">
        <f t="shared" si="1"/>
        <v>105</v>
      </c>
      <c r="S49">
        <f t="shared" si="2"/>
        <v>105</v>
      </c>
      <c r="T49">
        <f t="shared" si="3"/>
        <v>105</v>
      </c>
    </row>
    <row r="50" spans="1:20" ht="12.45" x14ac:dyDescent="0.3">
      <c r="A50" s="2"/>
      <c r="B50" s="9"/>
      <c r="C50" s="25"/>
      <c r="D50" s="26"/>
      <c r="E50" s="27"/>
      <c r="F50" s="28"/>
      <c r="G50" s="28"/>
      <c r="H50" s="49" t="str">
        <f>IF(G50=""," ",IF('501.17 Spec11'!$I$5=2,Page3!Q50,Page3!R50))</f>
        <v xml:space="preserve"> </v>
      </c>
      <c r="I50" s="53"/>
      <c r="J50" s="55" t="str">
        <f>IF(I50=""," ",IF('501.17 Spec11'!$I$5=2,Page3!S50,Page3!T50))</f>
        <v xml:space="preserve"> </v>
      </c>
      <c r="K50" s="120"/>
      <c r="L50" s="121"/>
      <c r="M50" s="121"/>
      <c r="N50" s="122"/>
      <c r="O50" s="11"/>
      <c r="P50" s="2"/>
      <c r="Q50" s="17">
        <f t="shared" si="0"/>
        <v>105</v>
      </c>
      <c r="R50" s="17">
        <f t="shared" si="1"/>
        <v>105</v>
      </c>
      <c r="S50">
        <f t="shared" si="2"/>
        <v>105</v>
      </c>
      <c r="T50">
        <f t="shared" si="3"/>
        <v>105</v>
      </c>
    </row>
    <row r="51" spans="1:20" ht="12.45" x14ac:dyDescent="0.3">
      <c r="A51" s="2"/>
      <c r="B51" s="9"/>
      <c r="C51" s="25"/>
      <c r="D51" s="26"/>
      <c r="E51" s="27"/>
      <c r="F51" s="28"/>
      <c r="G51" s="28"/>
      <c r="H51" s="49" t="str">
        <f>IF(G51=""," ",IF('501.17 Spec11'!$I$5=2,Page3!Q51,Page3!R51))</f>
        <v xml:space="preserve"> </v>
      </c>
      <c r="I51" s="53"/>
      <c r="J51" s="55" t="str">
        <f>IF(I51=""," ",IF('501.17 Spec11'!$I$5=2,Page3!S51,Page3!T51))</f>
        <v xml:space="preserve"> </v>
      </c>
      <c r="K51" s="120"/>
      <c r="L51" s="121"/>
      <c r="M51" s="121"/>
      <c r="N51" s="122"/>
      <c r="O51" s="11"/>
      <c r="P51" s="2"/>
      <c r="Q51" s="17">
        <f t="shared" si="0"/>
        <v>105</v>
      </c>
      <c r="R51" s="17">
        <f t="shared" si="1"/>
        <v>105</v>
      </c>
      <c r="S51">
        <f t="shared" si="2"/>
        <v>105</v>
      </c>
      <c r="T51">
        <f t="shared" si="3"/>
        <v>105</v>
      </c>
    </row>
    <row r="52" spans="1:20" ht="12.45" x14ac:dyDescent="0.3">
      <c r="A52" s="2"/>
      <c r="B52" s="9"/>
      <c r="C52" s="25"/>
      <c r="D52" s="26"/>
      <c r="E52" s="27"/>
      <c r="F52" s="28"/>
      <c r="G52" s="28"/>
      <c r="H52" s="49" t="str">
        <f>IF(G52=""," ",IF('501.17 Spec11'!$I$5=2,Page3!Q52,Page3!R52))</f>
        <v xml:space="preserve"> </v>
      </c>
      <c r="I52" s="53"/>
      <c r="J52" s="55" t="str">
        <f>IF(I52=""," ",IF('501.17 Spec11'!$I$5=2,Page3!S52,Page3!T52))</f>
        <v xml:space="preserve"> </v>
      </c>
      <c r="K52" s="120"/>
      <c r="L52" s="121"/>
      <c r="M52" s="121"/>
      <c r="N52" s="122"/>
      <c r="O52" s="11"/>
      <c r="P52" s="2"/>
      <c r="Q52" s="17">
        <f t="shared" si="0"/>
        <v>105</v>
      </c>
      <c r="R52" s="17">
        <f t="shared" si="1"/>
        <v>105</v>
      </c>
      <c r="S52">
        <f t="shared" si="2"/>
        <v>105</v>
      </c>
      <c r="T52">
        <f t="shared" si="3"/>
        <v>105</v>
      </c>
    </row>
    <row r="53" spans="1:20" ht="12.45" x14ac:dyDescent="0.3">
      <c r="A53" s="2"/>
      <c r="B53" s="9"/>
      <c r="C53" s="25"/>
      <c r="D53" s="26"/>
      <c r="E53" s="27"/>
      <c r="F53" s="28"/>
      <c r="G53" s="28"/>
      <c r="H53" s="49" t="str">
        <f>IF(G53=""," ",IF('501.17 Spec11'!$I$5=2,Page3!Q53,Page3!R53))</f>
        <v xml:space="preserve"> </v>
      </c>
      <c r="I53" s="53"/>
      <c r="J53" s="55" t="str">
        <f>IF(I53=""," ",IF('501.17 Spec11'!$I$5=2,Page3!S53,Page3!T53))</f>
        <v xml:space="preserve"> </v>
      </c>
      <c r="K53" s="120"/>
      <c r="L53" s="121"/>
      <c r="M53" s="121"/>
      <c r="N53" s="122"/>
      <c r="O53" s="11"/>
      <c r="P53" s="2"/>
      <c r="Q53" s="17">
        <f t="shared" si="0"/>
        <v>105</v>
      </c>
      <c r="R53" s="17">
        <f t="shared" si="1"/>
        <v>105</v>
      </c>
      <c r="S53">
        <f t="shared" si="2"/>
        <v>105</v>
      </c>
      <c r="T53">
        <f t="shared" si="3"/>
        <v>105</v>
      </c>
    </row>
    <row r="54" spans="1:20" ht="12.45" x14ac:dyDescent="0.3">
      <c r="A54" s="2"/>
      <c r="B54" s="9"/>
      <c r="C54" s="25"/>
      <c r="D54" s="26"/>
      <c r="E54" s="27"/>
      <c r="F54" s="28"/>
      <c r="G54" s="28"/>
      <c r="H54" s="49" t="str">
        <f>IF(G54=""," ",IF('501.17 Spec11'!$I$5=2,Page3!Q54,Page3!R54))</f>
        <v xml:space="preserve"> </v>
      </c>
      <c r="I54" s="53"/>
      <c r="J54" s="55" t="str">
        <f>IF(I54=""," ",IF('501.17 Spec11'!$I$5=2,Page3!S54,Page3!T54))</f>
        <v xml:space="preserve"> </v>
      </c>
      <c r="K54" s="120"/>
      <c r="L54" s="121"/>
      <c r="M54" s="121"/>
      <c r="N54" s="122"/>
      <c r="O54" s="11"/>
      <c r="P54" s="2"/>
      <c r="Q54" s="17">
        <f t="shared" si="0"/>
        <v>105</v>
      </c>
      <c r="R54" s="17">
        <f t="shared" si="1"/>
        <v>105</v>
      </c>
      <c r="S54">
        <f t="shared" si="2"/>
        <v>105</v>
      </c>
      <c r="T54">
        <f t="shared" si="3"/>
        <v>105</v>
      </c>
    </row>
    <row r="55" spans="1:20" ht="12.45" x14ac:dyDescent="0.3">
      <c r="A55" s="2"/>
      <c r="B55" s="9"/>
      <c r="C55" s="25"/>
      <c r="D55" s="26"/>
      <c r="E55" s="27"/>
      <c r="F55" s="28"/>
      <c r="G55" s="28"/>
      <c r="H55" s="49" t="str">
        <f>IF(G55=""," ",IF('501.17 Spec11'!$I$5=2,Page3!Q55,Page3!R55))</f>
        <v xml:space="preserve"> </v>
      </c>
      <c r="I55" s="53"/>
      <c r="J55" s="55" t="str">
        <f>IF(I55=""," ",IF('501.17 Spec11'!$I$5=2,Page3!S55,Page3!T55))</f>
        <v xml:space="preserve"> </v>
      </c>
      <c r="K55" s="120"/>
      <c r="L55" s="121"/>
      <c r="M55" s="121"/>
      <c r="N55" s="122"/>
      <c r="O55" s="11"/>
      <c r="P55" s="2"/>
      <c r="Q55" s="17">
        <f t="shared" si="0"/>
        <v>105</v>
      </c>
      <c r="R55" s="17">
        <f t="shared" si="1"/>
        <v>105</v>
      </c>
      <c r="S55">
        <f t="shared" si="2"/>
        <v>105</v>
      </c>
      <c r="T55">
        <f t="shared" si="3"/>
        <v>105</v>
      </c>
    </row>
    <row r="56" spans="1:20" ht="12.45" x14ac:dyDescent="0.3">
      <c r="A56" s="2"/>
      <c r="B56" s="9"/>
      <c r="C56" s="25"/>
      <c r="D56" s="26"/>
      <c r="E56" s="27"/>
      <c r="F56" s="28"/>
      <c r="G56" s="28"/>
      <c r="H56" s="49" t="str">
        <f>IF(G56=""," ",IF('501.17 Spec11'!$I$5=2,Page3!Q56,Page3!R56))</f>
        <v xml:space="preserve"> </v>
      </c>
      <c r="I56" s="53"/>
      <c r="J56" s="55" t="str">
        <f>IF(I56=""," ",IF('501.17 Spec11'!$I$5=2,Page3!S56,Page3!T56))</f>
        <v xml:space="preserve"> </v>
      </c>
      <c r="K56" s="120"/>
      <c r="L56" s="121"/>
      <c r="M56" s="121"/>
      <c r="N56" s="122"/>
      <c r="O56" s="11"/>
      <c r="P56" s="2"/>
      <c r="Q56" s="17">
        <f t="shared" si="0"/>
        <v>105</v>
      </c>
      <c r="R56" s="17">
        <f t="shared" si="1"/>
        <v>105</v>
      </c>
      <c r="S56">
        <f t="shared" si="2"/>
        <v>105</v>
      </c>
      <c r="T56">
        <f t="shared" si="3"/>
        <v>105</v>
      </c>
    </row>
    <row r="57" spans="1:20" ht="12.45" x14ac:dyDescent="0.3">
      <c r="A57" s="2"/>
      <c r="B57" s="9"/>
      <c r="C57" s="25"/>
      <c r="D57" s="26"/>
      <c r="E57" s="27"/>
      <c r="F57" s="28"/>
      <c r="G57" s="28"/>
      <c r="H57" s="49" t="str">
        <f>IF(G57=""," ",IF('501.17 Spec11'!$I$5=2,Page3!Q57,Page3!R57))</f>
        <v xml:space="preserve"> </v>
      </c>
      <c r="I57" s="53"/>
      <c r="J57" s="55" t="str">
        <f>IF(I57=""," ",IF('501.17 Spec11'!$I$5=2,Page3!S57,Page3!T57))</f>
        <v xml:space="preserve"> </v>
      </c>
      <c r="K57" s="120"/>
      <c r="L57" s="121"/>
      <c r="M57" s="121"/>
      <c r="N57" s="122"/>
      <c r="O57" s="11"/>
      <c r="P57" s="2"/>
      <c r="Q57" s="17">
        <f t="shared" si="0"/>
        <v>105</v>
      </c>
      <c r="R57" s="17">
        <f t="shared" si="1"/>
        <v>105</v>
      </c>
      <c r="S57">
        <f t="shared" si="2"/>
        <v>105</v>
      </c>
      <c r="T57">
        <f t="shared" si="3"/>
        <v>105</v>
      </c>
    </row>
    <row r="58" spans="1:20" ht="12.45" x14ac:dyDescent="0.3">
      <c r="A58" s="2"/>
      <c r="B58" s="9"/>
      <c r="C58" s="25"/>
      <c r="D58" s="26"/>
      <c r="E58" s="27"/>
      <c r="F58" s="28"/>
      <c r="G58" s="28"/>
      <c r="H58" s="49" t="str">
        <f>IF(G58=""," ",IF('501.17 Spec11'!$I$5=2,Page3!Q58,Page3!R58))</f>
        <v xml:space="preserve"> </v>
      </c>
      <c r="I58" s="53"/>
      <c r="J58" s="55" t="str">
        <f>IF(I58=""," ",IF('501.17 Spec11'!$I$5=2,Page3!S58,Page3!T58))</f>
        <v xml:space="preserve"> </v>
      </c>
      <c r="K58" s="120"/>
      <c r="L58" s="121"/>
      <c r="M58" s="121"/>
      <c r="N58" s="122"/>
      <c r="O58" s="11"/>
      <c r="P58" s="2"/>
      <c r="Q58" s="17">
        <f t="shared" si="0"/>
        <v>105</v>
      </c>
      <c r="R58" s="17">
        <f t="shared" si="1"/>
        <v>105</v>
      </c>
      <c r="S58">
        <f t="shared" si="2"/>
        <v>105</v>
      </c>
      <c r="T58">
        <f t="shared" si="3"/>
        <v>105</v>
      </c>
    </row>
    <row r="59" spans="1:20" ht="12.45" x14ac:dyDescent="0.3">
      <c r="A59" s="2"/>
      <c r="B59" s="9"/>
      <c r="C59" s="25"/>
      <c r="D59" s="26"/>
      <c r="E59" s="27"/>
      <c r="F59" s="28"/>
      <c r="G59" s="28"/>
      <c r="H59" s="49" t="str">
        <f>IF(G59=""," ",IF('501.17 Spec11'!$I$5=2,Page3!Q59,Page3!R59))</f>
        <v xml:space="preserve"> </v>
      </c>
      <c r="I59" s="53"/>
      <c r="J59" s="55" t="str">
        <f>IF(I59=""," ",IF('501.17 Spec11'!$I$5=2,Page3!S59,Page3!T59))</f>
        <v xml:space="preserve"> </v>
      </c>
      <c r="K59" s="120"/>
      <c r="L59" s="121"/>
      <c r="M59" s="121"/>
      <c r="N59" s="122"/>
      <c r="O59" s="11"/>
      <c r="P59" s="2"/>
      <c r="Q59" s="17">
        <f t="shared" si="0"/>
        <v>105</v>
      </c>
      <c r="R59" s="17">
        <f t="shared" si="1"/>
        <v>105</v>
      </c>
      <c r="S59">
        <f t="shared" si="2"/>
        <v>105</v>
      </c>
      <c r="T59">
        <f t="shared" si="3"/>
        <v>105</v>
      </c>
    </row>
    <row r="60" spans="1:20" ht="12.45" x14ac:dyDescent="0.3">
      <c r="A60" s="2"/>
      <c r="B60" s="9"/>
      <c r="C60" s="25"/>
      <c r="D60" s="26"/>
      <c r="E60" s="27"/>
      <c r="F60" s="28"/>
      <c r="G60" s="28"/>
      <c r="H60" s="49" t="str">
        <f>IF(G60=""," ",IF('501.17 Spec11'!$I$5=2,Page3!Q60,Page3!R60))</f>
        <v xml:space="preserve"> </v>
      </c>
      <c r="I60" s="53"/>
      <c r="J60" s="55" t="str">
        <f>IF(I60=""," ",IF('501.17 Spec11'!$I$5=2,Page3!S60,Page3!T60))</f>
        <v xml:space="preserve"> </v>
      </c>
      <c r="K60" s="120"/>
      <c r="L60" s="121"/>
      <c r="M60" s="121"/>
      <c r="N60" s="122"/>
      <c r="O60" s="11"/>
      <c r="P60" s="2"/>
      <c r="Q60" s="17">
        <f t="shared" si="0"/>
        <v>105</v>
      </c>
      <c r="R60" s="17">
        <f t="shared" si="1"/>
        <v>105</v>
      </c>
      <c r="S60">
        <f t="shared" si="2"/>
        <v>105</v>
      </c>
      <c r="T60">
        <f t="shared" si="3"/>
        <v>105</v>
      </c>
    </row>
    <row r="61" spans="1:20" ht="12.45" x14ac:dyDescent="0.3">
      <c r="A61" s="2"/>
      <c r="B61" s="9"/>
      <c r="C61" s="25"/>
      <c r="D61" s="26"/>
      <c r="E61" s="27"/>
      <c r="F61" s="28"/>
      <c r="G61" s="28"/>
      <c r="H61" s="49" t="str">
        <f>IF(G61=""," ",IF('501.17 Spec11'!$I$5=2,Page3!Q61,Page3!R61))</f>
        <v xml:space="preserve"> </v>
      </c>
      <c r="I61" s="53"/>
      <c r="J61" s="55" t="str">
        <f>IF(I61=""," ",IF('501.17 Spec11'!$I$5=2,Page3!S61,Page3!T61))</f>
        <v xml:space="preserve"> </v>
      </c>
      <c r="K61" s="120"/>
      <c r="L61" s="121"/>
      <c r="M61" s="121"/>
      <c r="N61" s="122"/>
      <c r="O61" s="11"/>
      <c r="P61" s="2"/>
      <c r="Q61" s="17">
        <f t="shared" si="0"/>
        <v>105</v>
      </c>
      <c r="R61" s="17">
        <f t="shared" si="1"/>
        <v>105</v>
      </c>
      <c r="S61">
        <f t="shared" si="2"/>
        <v>105</v>
      </c>
      <c r="T61">
        <f t="shared" si="3"/>
        <v>105</v>
      </c>
    </row>
    <row r="62" spans="1:20" ht="12.9" thickBot="1" x14ac:dyDescent="0.35">
      <c r="A62" s="2"/>
      <c r="B62" s="9"/>
      <c r="C62" s="29"/>
      <c r="D62" s="30"/>
      <c r="E62" s="31"/>
      <c r="F62" s="32"/>
      <c r="G62" s="32"/>
      <c r="H62" s="49" t="str">
        <f>IF(G62=""," ",IF('501.17 Spec11'!$I$5=2,Page3!Q62,Page3!R62))</f>
        <v xml:space="preserve"> </v>
      </c>
      <c r="I62" s="53"/>
      <c r="J62" s="55" t="str">
        <f>IF(I62=""," ",IF('501.17 Spec11'!$I$5=2,Page3!S62,Page3!T62))</f>
        <v xml:space="preserve"> </v>
      </c>
      <c r="K62" s="112"/>
      <c r="L62" s="113"/>
      <c r="M62" s="113"/>
      <c r="N62" s="114"/>
      <c r="O62" s="11"/>
      <c r="P62" s="2"/>
      <c r="Q62" s="17">
        <f t="shared" si="0"/>
        <v>105</v>
      </c>
      <c r="R62" s="17">
        <f t="shared" si="1"/>
        <v>105</v>
      </c>
      <c r="S62">
        <f t="shared" si="2"/>
        <v>105</v>
      </c>
      <c r="T62">
        <f t="shared" si="3"/>
        <v>105</v>
      </c>
    </row>
    <row r="63" spans="1:20" ht="13.3" thickTop="1" thickBot="1" x14ac:dyDescent="0.35">
      <c r="A63" s="2"/>
      <c r="B63" s="9"/>
      <c r="C63" s="127"/>
      <c r="D63" s="128"/>
      <c r="E63" s="128"/>
      <c r="F63" s="128"/>
      <c r="G63" s="128"/>
      <c r="H63" s="128"/>
      <c r="I63" s="128"/>
      <c r="J63" s="128"/>
      <c r="K63" s="129"/>
      <c r="L63" s="129"/>
      <c r="M63" s="129"/>
      <c r="N63" s="130"/>
      <c r="O63" s="11"/>
      <c r="P63" s="2"/>
    </row>
    <row r="64" spans="1:20" ht="13.3" thickTop="1" thickBot="1" x14ac:dyDescent="0.35">
      <c r="A64" s="2"/>
      <c r="B64" s="9"/>
      <c r="C64" s="131" t="s">
        <v>42</v>
      </c>
      <c r="D64" s="132"/>
      <c r="E64" s="132"/>
      <c r="F64" s="132"/>
      <c r="G64" s="133"/>
      <c r="H64" s="24">
        <f>COUNTIF(H26:H62,"&lt;100")+COUNTIF(J26:J62,"&lt;100")</f>
        <v>0</v>
      </c>
      <c r="I64" s="12"/>
      <c r="J64" s="12"/>
      <c r="K64" s="12"/>
      <c r="L64" s="12"/>
      <c r="M64" s="12"/>
      <c r="N64" s="12"/>
      <c r="O64" s="11"/>
      <c r="P64" s="2"/>
    </row>
    <row r="65" spans="1:16" ht="12.45" x14ac:dyDescent="0.3">
      <c r="A65" s="2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1"/>
      <c r="P65" s="2"/>
    </row>
    <row r="66" spans="1:16" ht="12.45" x14ac:dyDescent="0.3">
      <c r="A66" s="2"/>
      <c r="B66" s="9"/>
      <c r="C66" s="61" t="s">
        <v>25</v>
      </c>
      <c r="D66" s="61"/>
      <c r="E66" s="61"/>
      <c r="F66" s="134" t="s">
        <v>81</v>
      </c>
      <c r="G66" s="134"/>
      <c r="H66" s="134"/>
      <c r="I66" s="61"/>
      <c r="J66" s="61"/>
      <c r="K66" s="61"/>
      <c r="L66" s="61"/>
      <c r="M66" s="61"/>
      <c r="N66" s="61"/>
      <c r="O66" s="11"/>
      <c r="P66" s="2"/>
    </row>
    <row r="67" spans="1:16" ht="12.45" x14ac:dyDescent="0.3">
      <c r="A67" s="2"/>
      <c r="B67" s="9"/>
      <c r="C67" s="61" t="s">
        <v>41</v>
      </c>
      <c r="D67" s="61"/>
      <c r="E67" s="61"/>
      <c r="F67" s="135"/>
      <c r="G67" s="135"/>
      <c r="H67" s="135"/>
      <c r="I67" s="61" t="s">
        <v>28</v>
      </c>
      <c r="J67" s="61"/>
      <c r="K67" s="61"/>
      <c r="L67" s="126"/>
      <c r="M67" s="126"/>
      <c r="N67" s="126"/>
      <c r="O67" s="11"/>
      <c r="P67" s="2"/>
    </row>
    <row r="68" spans="1:16" ht="12.45" x14ac:dyDescent="0.3">
      <c r="A68" s="2"/>
      <c r="B68" s="9"/>
      <c r="C68" s="61" t="s">
        <v>26</v>
      </c>
      <c r="D68" s="61"/>
      <c r="E68" s="61"/>
      <c r="F68" s="126"/>
      <c r="G68" s="126"/>
      <c r="H68" s="126"/>
      <c r="I68" s="61"/>
      <c r="J68" s="61"/>
      <c r="K68" s="61"/>
      <c r="L68" s="61"/>
      <c r="M68" s="61"/>
      <c r="N68" s="61"/>
      <c r="O68" s="11"/>
      <c r="P68" s="2"/>
    </row>
    <row r="69" spans="1:16" ht="12.45" x14ac:dyDescent="0.3">
      <c r="A69" s="2"/>
      <c r="B69" s="9"/>
      <c r="C69" s="61" t="s">
        <v>27</v>
      </c>
      <c r="D69" s="61"/>
      <c r="E69" s="61"/>
      <c r="F69" s="80" t="str">
        <f>IF(Info!F18=""," ",Info!F18)</f>
        <v xml:space="preserve"> </v>
      </c>
      <c r="G69" s="80"/>
      <c r="H69" s="80"/>
      <c r="I69" s="61" t="s">
        <v>29</v>
      </c>
      <c r="J69" s="61"/>
      <c r="K69" s="61"/>
      <c r="L69" s="126"/>
      <c r="M69" s="126"/>
      <c r="N69" s="126"/>
      <c r="O69" s="11"/>
      <c r="P69" s="2"/>
    </row>
    <row r="70" spans="1:16" ht="12.45" x14ac:dyDescent="0.3">
      <c r="A70" s="2"/>
      <c r="B70" s="9"/>
      <c r="C70" s="12"/>
      <c r="D70" s="12"/>
      <c r="E70" s="12"/>
      <c r="F70" s="12"/>
      <c r="G70" s="12"/>
      <c r="H70" s="12"/>
      <c r="I70" s="12"/>
      <c r="J70" s="12"/>
      <c r="K70" s="100" t="s">
        <v>46</v>
      </c>
      <c r="L70" s="100"/>
      <c r="M70" s="100"/>
      <c r="N70" s="100"/>
      <c r="O70" s="11"/>
      <c r="P70" s="2"/>
    </row>
    <row r="71" spans="1:16" ht="12.45" x14ac:dyDescent="0.3">
      <c r="A71" s="2"/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  <c r="P71" s="2"/>
    </row>
    <row r="72" spans="1:16" ht="12.4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2.45" hidden="1" x14ac:dyDescent="0.3"/>
    <row r="74" spans="1:16" ht="12.45" hidden="1" x14ac:dyDescent="0.3"/>
    <row r="75" spans="1:16" ht="12.45" hidden="1" x14ac:dyDescent="0.3"/>
    <row r="76" spans="1:16" ht="12.45" hidden="1" x14ac:dyDescent="0.3"/>
    <row r="77" spans="1:16" ht="12.45" hidden="1" x14ac:dyDescent="0.3"/>
    <row r="78" spans="1:16" ht="12.45" hidden="1" x14ac:dyDescent="0.3"/>
    <row r="79" spans="1:16" ht="12.45" hidden="1" x14ac:dyDescent="0.3"/>
  </sheetData>
  <sheetProtection algorithmName="SHA-512" hashValue="ybkgr9GgbVnAZ98qbvFOSpCszPYUWqQNGZuL4oEWEF6hMicpsmwqJapm53RvV5KB1miorDyAuNjv2BrkW6FaWQ==" saltValue="g6SxRbzt4PJo822fXd+6KA==" spinCount="100000" sheet="1" objects="1" scenarios="1"/>
  <mergeCells count="110">
    <mergeCell ref="C13:D13"/>
    <mergeCell ref="F13:K13"/>
    <mergeCell ref="M13:N13"/>
    <mergeCell ref="C14:D14"/>
    <mergeCell ref="F14:K14"/>
    <mergeCell ref="M14:N14"/>
    <mergeCell ref="C15:D15"/>
    <mergeCell ref="E15:H15"/>
    <mergeCell ref="I15:J15"/>
    <mergeCell ref="B3:O3"/>
    <mergeCell ref="B4:O4"/>
    <mergeCell ref="B5:O5"/>
    <mergeCell ref="B6:O6"/>
    <mergeCell ref="B7:O7"/>
    <mergeCell ref="B8:O8"/>
    <mergeCell ref="C10:N10"/>
    <mergeCell ref="C11:N11"/>
    <mergeCell ref="C12:E12"/>
    <mergeCell ref="F12:K12"/>
    <mergeCell ref="L12:N12"/>
    <mergeCell ref="K15:N15"/>
    <mergeCell ref="C16:D16"/>
    <mergeCell ref="E16:H16"/>
    <mergeCell ref="I16:J16"/>
    <mergeCell ref="K16:N16"/>
    <mergeCell ref="Q24:R24"/>
    <mergeCell ref="S24:T24"/>
    <mergeCell ref="K25:N25"/>
    <mergeCell ref="K26:N26"/>
    <mergeCell ref="C17:D17"/>
    <mergeCell ref="E17:H17"/>
    <mergeCell ref="I17:J17"/>
    <mergeCell ref="K17:N17"/>
    <mergeCell ref="K28:N28"/>
    <mergeCell ref="C18:D18"/>
    <mergeCell ref="E18:H18"/>
    <mergeCell ref="I18:J18"/>
    <mergeCell ref="K18:N18"/>
    <mergeCell ref="C19:D19"/>
    <mergeCell ref="E19:H19"/>
    <mergeCell ref="I19:J19"/>
    <mergeCell ref="K19:N19"/>
    <mergeCell ref="C20:D20"/>
    <mergeCell ref="E20:H20"/>
    <mergeCell ref="I20:J20"/>
    <mergeCell ref="K20:N20"/>
    <mergeCell ref="C21:N21"/>
    <mergeCell ref="C22:J22"/>
    <mergeCell ref="K22:N22"/>
    <mergeCell ref="K60:N60"/>
    <mergeCell ref="K39:N39"/>
    <mergeCell ref="K40:N40"/>
    <mergeCell ref="K41:N41"/>
    <mergeCell ref="C23:D23"/>
    <mergeCell ref="E23:J23"/>
    <mergeCell ref="K23:N23"/>
    <mergeCell ref="C24:D24"/>
    <mergeCell ref="E24:E25"/>
    <mergeCell ref="F24:F25"/>
    <mergeCell ref="H24:H25"/>
    <mergeCell ref="I24:I25"/>
    <mergeCell ref="J24:J25"/>
    <mergeCell ref="K24:N24"/>
    <mergeCell ref="K29:N29"/>
    <mergeCell ref="K30:N30"/>
    <mergeCell ref="K31:N31"/>
    <mergeCell ref="K32:N33"/>
    <mergeCell ref="K34:N34"/>
    <mergeCell ref="K35:N35"/>
    <mergeCell ref="K36:N36"/>
    <mergeCell ref="K37:N37"/>
    <mergeCell ref="K38:N38"/>
    <mergeCell ref="K27:N27"/>
    <mergeCell ref="K51:N51"/>
    <mergeCell ref="K52:N52"/>
    <mergeCell ref="K53:N53"/>
    <mergeCell ref="K54:N54"/>
    <mergeCell ref="K55:N55"/>
    <mergeCell ref="K56:N56"/>
    <mergeCell ref="K57:N57"/>
    <mergeCell ref="K58:N58"/>
    <mergeCell ref="K59:N59"/>
    <mergeCell ref="K42:N42"/>
    <mergeCell ref="K43:N43"/>
    <mergeCell ref="K44:N44"/>
    <mergeCell ref="K45:N45"/>
    <mergeCell ref="K46:N46"/>
    <mergeCell ref="K47:N47"/>
    <mergeCell ref="K48:N48"/>
    <mergeCell ref="K49:N49"/>
    <mergeCell ref="K50:N50"/>
    <mergeCell ref="K61:N61"/>
    <mergeCell ref="K62:N62"/>
    <mergeCell ref="F68:H68"/>
    <mergeCell ref="I68:N68"/>
    <mergeCell ref="C69:E69"/>
    <mergeCell ref="F69:H69"/>
    <mergeCell ref="I69:K69"/>
    <mergeCell ref="L69:N69"/>
    <mergeCell ref="K70:N70"/>
    <mergeCell ref="C67:E67"/>
    <mergeCell ref="F67:H67"/>
    <mergeCell ref="I67:K67"/>
    <mergeCell ref="L67:N67"/>
    <mergeCell ref="C68:E68"/>
    <mergeCell ref="C63:N63"/>
    <mergeCell ref="C64:G64"/>
    <mergeCell ref="C66:E66"/>
    <mergeCell ref="F66:H66"/>
    <mergeCell ref="I66:N66"/>
  </mergeCells>
  <printOptions horizontalCentered="1" verticalCentered="1"/>
  <pageMargins left="0" right="0" top="0" bottom="0" header="0" footer="0"/>
  <pageSetup scale="83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79"/>
  <sheetViews>
    <sheetView showGridLines="0" topLeftCell="A49" workbookViewId="0">
      <selection activeCell="O58" sqref="O58"/>
    </sheetView>
  </sheetViews>
  <sheetFormatPr defaultColWidth="0" defaultRowHeight="12.75" customHeight="1" zeroHeight="1" x14ac:dyDescent="0.3"/>
  <cols>
    <col min="1" max="1" width="2.3828125" customWidth="1"/>
    <col min="2" max="2" width="9.15234375" customWidth="1"/>
    <col min="3" max="4" width="10.69140625" customWidth="1"/>
    <col min="5" max="5" width="10.84375" customWidth="1"/>
    <col min="6" max="13" width="9.69140625" customWidth="1"/>
    <col min="14" max="14" width="11.69140625" customWidth="1"/>
    <col min="15" max="15" width="9.15234375" customWidth="1"/>
    <col min="16" max="16" width="2.3828125" customWidth="1"/>
    <col min="17" max="16384" width="9.15234375" hidden="1"/>
  </cols>
  <sheetData>
    <row r="1" spans="1:256" ht="12.4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2.45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3" customHeight="1" x14ac:dyDescent="0.3">
      <c r="A3" s="2"/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15" x14ac:dyDescent="0.35">
      <c r="A4" s="2"/>
      <c r="B4" s="65" t="s">
        <v>47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  <c r="P4" s="2"/>
    </row>
    <row r="5" spans="1:256" ht="15" x14ac:dyDescent="0.35">
      <c r="A5" s="2"/>
      <c r="B5" s="65" t="s">
        <v>48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2"/>
    </row>
    <row r="6" spans="1:256" ht="12.45" x14ac:dyDescent="0.3">
      <c r="A6" s="2"/>
      <c r="B6" s="68" t="s">
        <v>49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  <c r="P6" s="2"/>
    </row>
    <row r="7" spans="1:256" ht="12.45" x14ac:dyDescent="0.3">
      <c r="A7" s="2"/>
      <c r="B7" s="71" t="s">
        <v>50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2"/>
    </row>
    <row r="8" spans="1:256" ht="12.45" x14ac:dyDescent="0.3">
      <c r="A8" s="2"/>
      <c r="B8" s="71" t="s">
        <v>51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  <c r="P8" s="2"/>
    </row>
    <row r="9" spans="1:256" ht="12.45" x14ac:dyDescent="0.3">
      <c r="A9" s="2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2"/>
    </row>
    <row r="10" spans="1:256" ht="12.45" x14ac:dyDescent="0.3">
      <c r="A10" s="2"/>
      <c r="B10" s="9"/>
      <c r="C10" s="61" t="s">
        <v>54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11"/>
      <c r="P10" s="2"/>
    </row>
    <row r="11" spans="1:256" ht="12.45" x14ac:dyDescent="0.3">
      <c r="A11" s="2"/>
      <c r="B11" s="9"/>
      <c r="C11" s="61" t="s">
        <v>53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11"/>
      <c r="P11" s="2"/>
    </row>
    <row r="12" spans="1:256" s="1" customFormat="1" ht="15.45" x14ac:dyDescent="0.4">
      <c r="A12" s="2"/>
      <c r="B12" s="18"/>
      <c r="C12" s="78"/>
      <c r="D12" s="78"/>
      <c r="E12" s="78"/>
      <c r="F12" s="77"/>
      <c r="G12" s="77"/>
      <c r="H12" s="77"/>
      <c r="I12" s="77"/>
      <c r="J12" s="77"/>
      <c r="K12" s="77"/>
      <c r="L12" s="78"/>
      <c r="M12" s="78"/>
      <c r="N12" s="78"/>
      <c r="O12" s="19"/>
      <c r="P12" s="2"/>
    </row>
    <row r="13" spans="1:256" s="1" customFormat="1" ht="14.15" x14ac:dyDescent="0.35">
      <c r="A13" s="2"/>
      <c r="B13" s="18"/>
      <c r="C13" s="59" t="s">
        <v>0</v>
      </c>
      <c r="D13" s="59"/>
      <c r="E13" s="21" t="str">
        <f>IF(Info!F13=""," ",Info!F13)</f>
        <v xml:space="preserve"> </v>
      </c>
      <c r="F13" s="61"/>
      <c r="G13" s="61"/>
      <c r="H13" s="61"/>
      <c r="I13" s="61"/>
      <c r="J13" s="61"/>
      <c r="K13" s="61"/>
      <c r="L13" s="12" t="s">
        <v>2</v>
      </c>
      <c r="M13" s="76" t="str">
        <f>IF(Info!F14=""," ",Info!F14)</f>
        <v xml:space="preserve"> </v>
      </c>
      <c r="N13" s="76"/>
      <c r="O13" s="19"/>
      <c r="P13" s="2"/>
    </row>
    <row r="14" spans="1:256" s="1" customFormat="1" ht="14.15" x14ac:dyDescent="0.35">
      <c r="A14" s="2"/>
      <c r="B14" s="18"/>
      <c r="C14" s="59" t="s">
        <v>1</v>
      </c>
      <c r="D14" s="59"/>
      <c r="E14" s="22">
        <v>4</v>
      </c>
      <c r="F14" s="61"/>
      <c r="G14" s="61"/>
      <c r="H14" s="61"/>
      <c r="I14" s="61"/>
      <c r="J14" s="61"/>
      <c r="K14" s="61"/>
      <c r="L14" s="23"/>
      <c r="M14" s="61"/>
      <c r="N14" s="61"/>
      <c r="O14" s="19"/>
      <c r="P14" s="2"/>
    </row>
    <row r="15" spans="1:256" s="1" customFormat="1" ht="15.75" customHeight="1" x14ac:dyDescent="0.35">
      <c r="A15" s="2"/>
      <c r="B15" s="18"/>
      <c r="C15" s="59" t="s">
        <v>3</v>
      </c>
      <c r="D15" s="59"/>
      <c r="E15" s="81" t="str">
        <f>IF(Info!F15=""," ",Info!F15)</f>
        <v xml:space="preserve"> </v>
      </c>
      <c r="F15" s="81"/>
      <c r="G15" s="81"/>
      <c r="H15" s="81"/>
      <c r="I15" s="61" t="s">
        <v>8</v>
      </c>
      <c r="J15" s="61"/>
      <c r="K15" s="81" t="str">
        <f>IF(Info!F17=""," ",Info!F17)</f>
        <v xml:space="preserve"> </v>
      </c>
      <c r="L15" s="81"/>
      <c r="M15" s="81"/>
      <c r="N15" s="81"/>
      <c r="O15" s="19"/>
      <c r="P15" s="2"/>
    </row>
    <row r="16" spans="1:256" s="1" customFormat="1" ht="14.15" x14ac:dyDescent="0.35">
      <c r="A16" s="2"/>
      <c r="B16" s="18"/>
      <c r="C16" s="59" t="s">
        <v>4</v>
      </c>
      <c r="D16" s="59"/>
      <c r="E16" s="81" t="str">
        <f>IF(Info!F16=""," ",Info!F16)</f>
        <v xml:space="preserve"> </v>
      </c>
      <c r="F16" s="81"/>
      <c r="G16" s="81"/>
      <c r="H16" s="81"/>
      <c r="I16" s="61" t="s">
        <v>9</v>
      </c>
      <c r="J16" s="61"/>
      <c r="K16" s="80" t="str">
        <f>IF(Info!F20=""," ",Info!F20)</f>
        <v xml:space="preserve"> </v>
      </c>
      <c r="L16" s="80"/>
      <c r="M16" s="80"/>
      <c r="N16" s="80"/>
      <c r="O16" s="19"/>
      <c r="P16" s="2"/>
    </row>
    <row r="17" spans="1:20" s="1" customFormat="1" ht="14.15" x14ac:dyDescent="0.35">
      <c r="A17" s="2"/>
      <c r="B17" s="18"/>
      <c r="C17" s="59" t="s">
        <v>5</v>
      </c>
      <c r="D17" s="59"/>
      <c r="E17" s="81" t="str">
        <f>IF(Info!F19=""," ",Info!F19)</f>
        <v xml:space="preserve"> </v>
      </c>
      <c r="F17" s="81"/>
      <c r="G17" s="81"/>
      <c r="H17" s="81"/>
      <c r="I17" s="61" t="s">
        <v>10</v>
      </c>
      <c r="J17" s="61"/>
      <c r="K17" s="80" t="str">
        <f>IF(Info!F21=""," ",Info!F21)</f>
        <v xml:space="preserve"> </v>
      </c>
      <c r="L17" s="80"/>
      <c r="M17" s="80"/>
      <c r="N17" s="80"/>
      <c r="O17" s="19"/>
      <c r="P17" s="2"/>
    </row>
    <row r="18" spans="1:20" s="1" customFormat="1" ht="14.15" x14ac:dyDescent="0.35">
      <c r="A18" s="2"/>
      <c r="B18" s="18"/>
      <c r="C18" s="59" t="s">
        <v>6</v>
      </c>
      <c r="D18" s="59"/>
      <c r="E18" s="81" t="str">
        <f>IF(Info!F24=""," ",Info!F24)</f>
        <v xml:space="preserve"> </v>
      </c>
      <c r="F18" s="81"/>
      <c r="G18" s="81"/>
      <c r="H18" s="81"/>
      <c r="I18" s="61" t="s">
        <v>11</v>
      </c>
      <c r="J18" s="61"/>
      <c r="K18" s="80" t="str">
        <f>IF(Info!F22=""," ",Info!F22)</f>
        <v xml:space="preserve"> </v>
      </c>
      <c r="L18" s="80"/>
      <c r="M18" s="80"/>
      <c r="N18" s="80"/>
      <c r="O18" s="19"/>
      <c r="P18" s="2"/>
    </row>
    <row r="19" spans="1:20" s="1" customFormat="1" ht="14.15" x14ac:dyDescent="0.35">
      <c r="A19" s="2"/>
      <c r="B19" s="18"/>
      <c r="C19" s="59" t="s">
        <v>40</v>
      </c>
      <c r="D19" s="59"/>
      <c r="E19" s="79" t="str">
        <f>IF(Info!F26=""," ",Info!F26)</f>
        <v xml:space="preserve"> </v>
      </c>
      <c r="F19" s="79"/>
      <c r="G19" s="79"/>
      <c r="H19" s="79"/>
      <c r="I19" s="61" t="s">
        <v>12</v>
      </c>
      <c r="J19" s="61"/>
      <c r="K19" s="79" t="str">
        <f>IF(Info!F23=""," ",Info!F23)</f>
        <v xml:space="preserve"> </v>
      </c>
      <c r="L19" s="79"/>
      <c r="M19" s="79"/>
      <c r="N19" s="79"/>
      <c r="O19" s="19"/>
      <c r="P19" s="2"/>
    </row>
    <row r="20" spans="1:20" s="1" customFormat="1" ht="14.15" x14ac:dyDescent="0.35">
      <c r="A20" s="2"/>
      <c r="B20" s="18"/>
      <c r="C20" s="59" t="s">
        <v>7</v>
      </c>
      <c r="D20" s="59"/>
      <c r="E20" s="99" t="s">
        <v>72</v>
      </c>
      <c r="F20" s="99"/>
      <c r="G20" s="99"/>
      <c r="H20" s="99"/>
      <c r="I20" s="61" t="s">
        <v>13</v>
      </c>
      <c r="J20" s="61"/>
      <c r="K20" s="80" t="str">
        <f>IF(Info!F25=""," ",Info!F25)</f>
        <v xml:space="preserve"> </v>
      </c>
      <c r="L20" s="80"/>
      <c r="M20" s="80"/>
      <c r="N20" s="80"/>
      <c r="O20" s="19"/>
      <c r="P20" s="2"/>
    </row>
    <row r="21" spans="1:20" s="1" customFormat="1" ht="14.6" thickBot="1" x14ac:dyDescent="0.4">
      <c r="A21" s="2"/>
      <c r="B21" s="18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19"/>
      <c r="P21" s="2"/>
    </row>
    <row r="22" spans="1:20" ht="13.3" thickTop="1" thickBot="1" x14ac:dyDescent="0.35">
      <c r="A22" s="2"/>
      <c r="B22" s="9"/>
      <c r="C22" s="101" t="s">
        <v>37</v>
      </c>
      <c r="D22" s="102"/>
      <c r="E22" s="102"/>
      <c r="F22" s="102"/>
      <c r="G22" s="102"/>
      <c r="H22" s="102"/>
      <c r="I22" s="102"/>
      <c r="J22" s="103"/>
      <c r="K22" s="96"/>
      <c r="L22" s="97"/>
      <c r="M22" s="97"/>
      <c r="N22" s="98"/>
      <c r="O22" s="11"/>
      <c r="P22" s="2"/>
    </row>
    <row r="23" spans="1:20" ht="12.9" thickTop="1" x14ac:dyDescent="0.3">
      <c r="A23" s="2"/>
      <c r="B23" s="9"/>
      <c r="C23" s="117" t="s">
        <v>14</v>
      </c>
      <c r="D23" s="118"/>
      <c r="E23" s="61" t="s">
        <v>38</v>
      </c>
      <c r="F23" s="61"/>
      <c r="G23" s="61"/>
      <c r="H23" s="61"/>
      <c r="I23" s="61"/>
      <c r="J23" s="119"/>
      <c r="K23" s="85"/>
      <c r="L23" s="86"/>
      <c r="M23" s="86"/>
      <c r="N23" s="87"/>
      <c r="O23" s="11"/>
      <c r="P23" s="2"/>
    </row>
    <row r="24" spans="1:20" ht="12.45" x14ac:dyDescent="0.3">
      <c r="A24" s="2"/>
      <c r="B24" s="9"/>
      <c r="C24" s="115" t="s">
        <v>15</v>
      </c>
      <c r="D24" s="116"/>
      <c r="E24" s="104" t="s">
        <v>45</v>
      </c>
      <c r="F24" s="104" t="s">
        <v>30</v>
      </c>
      <c r="G24" s="39" t="s">
        <v>78</v>
      </c>
      <c r="H24" s="106" t="s">
        <v>60</v>
      </c>
      <c r="I24" s="108"/>
      <c r="J24" s="110"/>
      <c r="K24" s="85" t="s">
        <v>18</v>
      </c>
      <c r="L24" s="86"/>
      <c r="M24" s="86"/>
      <c r="N24" s="87"/>
      <c r="O24" s="11"/>
      <c r="P24" s="2"/>
      <c r="Q24" s="88" t="s">
        <v>43</v>
      </c>
      <c r="R24" s="89"/>
      <c r="S24" s="88" t="s">
        <v>44</v>
      </c>
      <c r="T24" s="89"/>
    </row>
    <row r="25" spans="1:20" ht="12.9" thickBot="1" x14ac:dyDescent="0.35">
      <c r="A25" s="2"/>
      <c r="B25" s="9"/>
      <c r="C25" s="37" t="s">
        <v>16</v>
      </c>
      <c r="D25" s="38" t="s">
        <v>17</v>
      </c>
      <c r="E25" s="105"/>
      <c r="F25" s="105"/>
      <c r="G25" s="40" t="s">
        <v>79</v>
      </c>
      <c r="H25" s="107"/>
      <c r="I25" s="109"/>
      <c r="J25" s="111"/>
      <c r="K25" s="85" t="s">
        <v>19</v>
      </c>
      <c r="L25" s="86"/>
      <c r="M25" s="86"/>
      <c r="N25" s="87"/>
      <c r="O25" s="11"/>
      <c r="P25" s="2"/>
      <c r="Q25" s="43" t="s">
        <v>73</v>
      </c>
      <c r="R25" s="43" t="s">
        <v>74</v>
      </c>
      <c r="S25" s="43" t="s">
        <v>73</v>
      </c>
      <c r="T25" s="43" t="s">
        <v>74</v>
      </c>
    </row>
    <row r="26" spans="1:20" ht="12.9" thickTop="1" x14ac:dyDescent="0.3">
      <c r="A26" s="2"/>
      <c r="B26" s="9"/>
      <c r="C26" s="33"/>
      <c r="D26" s="34"/>
      <c r="E26" s="35"/>
      <c r="F26" s="36"/>
      <c r="G26" s="36"/>
      <c r="H26" s="49" t="str">
        <f>IF(G26=""," ",IF('501.17 Spec11'!$I$5=2,Page4!Q26,Page4!R26))</f>
        <v xml:space="preserve"> </v>
      </c>
      <c r="I26" s="52"/>
      <c r="J26" s="49" t="str">
        <f>IF(I26=""," ",IF('501.17 Spec11'!$I$5=2,Page4!S26,Page4!T26))</f>
        <v xml:space="preserve"> </v>
      </c>
      <c r="K26" s="85" t="s">
        <v>20</v>
      </c>
      <c r="L26" s="86"/>
      <c r="M26" s="86"/>
      <c r="N26" s="87"/>
      <c r="O26" s="11"/>
      <c r="P26" s="2"/>
      <c r="Q26" s="17">
        <f>IF(G26&lt;5,105,IF(G26&lt;=9,100,IF(G26&lt;12,98,93)))</f>
        <v>105</v>
      </c>
      <c r="R26" s="17">
        <f>IF(G26&lt;10,105,IF(G26&lt;=20,100,IF(G26&lt;23,98,95)))</f>
        <v>105</v>
      </c>
      <c r="S26">
        <f>IF(I26&lt;5,105,IF(I26&lt;=9,100,IF(I26&lt;12,98,93)))</f>
        <v>105</v>
      </c>
      <c r="T26">
        <f>IF(I26&lt;10,105,IF(I26&lt;=20,100,IF(I26&lt;23,98,95)))</f>
        <v>105</v>
      </c>
    </row>
    <row r="27" spans="1:20" ht="12.45" x14ac:dyDescent="0.3">
      <c r="A27" s="2"/>
      <c r="B27" s="9"/>
      <c r="C27" s="25"/>
      <c r="D27" s="26"/>
      <c r="E27" s="27"/>
      <c r="F27" s="28"/>
      <c r="G27" s="28"/>
      <c r="H27" s="49" t="str">
        <f>IF(G27=""," ",IF('501.17 Spec11'!$I$5=2,Page4!Q27,Page4!R27))</f>
        <v xml:space="preserve"> </v>
      </c>
      <c r="I27" s="53"/>
      <c r="J27" s="49" t="str">
        <f>IF(I27=""," ",IF('501.17 Spec11'!$I$5=2,Page4!S27,Page4!T27))</f>
        <v xml:space="preserve"> </v>
      </c>
      <c r="K27" s="85" t="s">
        <v>21</v>
      </c>
      <c r="L27" s="86"/>
      <c r="M27" s="86"/>
      <c r="N27" s="87"/>
      <c r="O27" s="11"/>
      <c r="P27" s="2"/>
      <c r="Q27" s="17">
        <f t="shared" ref="Q27:Q62" si="0">IF(G27&lt;5,105,IF(G27&lt;=9,100,IF(G27&lt;12,98,93)))</f>
        <v>105</v>
      </c>
      <c r="R27" s="17">
        <f t="shared" ref="R27:R62" si="1">IF(G27&lt;10,105,IF(G27&lt;=20,100,IF(G27&lt;23,98,95)))</f>
        <v>105</v>
      </c>
      <c r="S27">
        <f t="shared" ref="S27:S62" si="2">IF(I27&lt;5,105,IF(I27&lt;=9,100,IF(I27&lt;12,98,93)))</f>
        <v>105</v>
      </c>
      <c r="T27">
        <f t="shared" ref="T27:T62" si="3">IF(I27&lt;10,105,IF(I27&lt;=20,100,IF(I27&lt;23,98,95)))</f>
        <v>105</v>
      </c>
    </row>
    <row r="28" spans="1:20" ht="12.45" x14ac:dyDescent="0.3">
      <c r="A28" s="2"/>
      <c r="B28" s="9"/>
      <c r="C28" s="25"/>
      <c r="D28" s="26"/>
      <c r="E28" s="27"/>
      <c r="F28" s="28"/>
      <c r="G28" s="28"/>
      <c r="H28" s="49" t="str">
        <f>IF(G28=""," ",IF('501.17 Spec11'!$I$5=2,Page4!Q28,Page4!R28))</f>
        <v xml:space="preserve"> </v>
      </c>
      <c r="I28" s="53"/>
      <c r="J28" s="49" t="str">
        <f>IF(I28=""," ",IF('501.17 Spec11'!$I$5=2,Page4!S28,Page4!T28))</f>
        <v xml:space="preserve"> </v>
      </c>
      <c r="K28" s="85" t="s">
        <v>22</v>
      </c>
      <c r="L28" s="86"/>
      <c r="M28" s="86"/>
      <c r="N28" s="87"/>
      <c r="O28" s="11"/>
      <c r="P28" s="2"/>
      <c r="Q28" s="17">
        <f t="shared" si="0"/>
        <v>105</v>
      </c>
      <c r="R28" s="17">
        <f t="shared" si="1"/>
        <v>105</v>
      </c>
      <c r="S28">
        <f t="shared" si="2"/>
        <v>105</v>
      </c>
      <c r="T28">
        <f t="shared" si="3"/>
        <v>105</v>
      </c>
    </row>
    <row r="29" spans="1:20" ht="12.45" x14ac:dyDescent="0.3">
      <c r="A29" s="2"/>
      <c r="B29" s="9"/>
      <c r="C29" s="25"/>
      <c r="D29" s="26"/>
      <c r="E29" s="27"/>
      <c r="F29" s="28"/>
      <c r="G29" s="28"/>
      <c r="H29" s="49" t="str">
        <f>IF(G29=""," ",IF('501.17 Spec11'!$I$5=2,Page4!Q29,Page4!R29))</f>
        <v xml:space="preserve"> </v>
      </c>
      <c r="I29" s="53"/>
      <c r="J29" s="49" t="str">
        <f>IF(I29=""," ",IF('501.17 Spec11'!$I$5=2,Page4!S29,Page4!T29))</f>
        <v xml:space="preserve"> </v>
      </c>
      <c r="K29" s="85"/>
      <c r="L29" s="86"/>
      <c r="M29" s="86"/>
      <c r="N29" s="87"/>
      <c r="O29" s="11"/>
      <c r="P29" s="2"/>
      <c r="Q29" s="17">
        <f t="shared" si="0"/>
        <v>105</v>
      </c>
      <c r="R29" s="17">
        <f t="shared" si="1"/>
        <v>105</v>
      </c>
      <c r="S29">
        <f t="shared" si="2"/>
        <v>105</v>
      </c>
      <c r="T29">
        <f t="shared" si="3"/>
        <v>105</v>
      </c>
    </row>
    <row r="30" spans="1:20" ht="12.9" thickBot="1" x14ac:dyDescent="0.35">
      <c r="A30" s="2"/>
      <c r="B30" s="9"/>
      <c r="C30" s="25"/>
      <c r="D30" s="26"/>
      <c r="E30" s="27"/>
      <c r="F30" s="28"/>
      <c r="G30" s="28"/>
      <c r="H30" s="49" t="str">
        <f>IF(G30=""," ",IF('501.17 Spec11'!$I$5=2,Page4!Q30,Page4!R30))</f>
        <v xml:space="preserve"> </v>
      </c>
      <c r="I30" s="53"/>
      <c r="J30" s="49" t="str">
        <f>IF(I30=""," ",IF('501.17 Spec11'!$I$5=2,Page4!S30,Page4!T30))</f>
        <v xml:space="preserve"> </v>
      </c>
      <c r="K30" s="93"/>
      <c r="L30" s="94"/>
      <c r="M30" s="94"/>
      <c r="N30" s="95"/>
      <c r="O30" s="11"/>
      <c r="P30" s="2"/>
      <c r="Q30" s="17">
        <f t="shared" si="0"/>
        <v>105</v>
      </c>
      <c r="R30" s="17">
        <f t="shared" si="1"/>
        <v>105</v>
      </c>
      <c r="S30">
        <f t="shared" si="2"/>
        <v>105</v>
      </c>
      <c r="T30">
        <f t="shared" si="3"/>
        <v>105</v>
      </c>
    </row>
    <row r="31" spans="1:20" ht="12.9" thickTop="1" x14ac:dyDescent="0.3">
      <c r="A31" s="2"/>
      <c r="B31" s="9"/>
      <c r="C31" s="25"/>
      <c r="D31" s="26"/>
      <c r="E31" s="27"/>
      <c r="F31" s="28"/>
      <c r="G31" s="28"/>
      <c r="H31" s="49" t="str">
        <f>IF(G31=""," ",IF('501.17 Spec11'!$I$5=2,Page4!Q31,Page4!R31))</f>
        <v xml:space="preserve"> </v>
      </c>
      <c r="I31" s="53"/>
      <c r="J31" s="49" t="str">
        <f>IF(I31=""," ",IF('501.17 Spec11'!$I$5=2,Page4!S31,Page4!T31))</f>
        <v xml:space="preserve"> </v>
      </c>
      <c r="K31" s="96" t="s">
        <v>31</v>
      </c>
      <c r="L31" s="97"/>
      <c r="M31" s="97"/>
      <c r="N31" s="98"/>
      <c r="O31" s="11"/>
      <c r="P31" s="2"/>
      <c r="Q31" s="17">
        <f t="shared" si="0"/>
        <v>105</v>
      </c>
      <c r="R31" s="17">
        <f t="shared" si="1"/>
        <v>105</v>
      </c>
      <c r="S31">
        <f t="shared" si="2"/>
        <v>105</v>
      </c>
      <c r="T31">
        <f t="shared" si="3"/>
        <v>105</v>
      </c>
    </row>
    <row r="32" spans="1:20" ht="14.5" customHeight="1" x14ac:dyDescent="0.3">
      <c r="A32" s="2"/>
      <c r="B32" s="9"/>
      <c r="C32" s="25"/>
      <c r="D32" s="26"/>
      <c r="E32" s="27"/>
      <c r="F32" s="28"/>
      <c r="G32" s="28"/>
      <c r="H32" s="49" t="str">
        <f>IF(G32=""," ",IF('501.17 Spec11'!$I$5=2,Page4!Q32,Page4!R32))</f>
        <v xml:space="preserve"> </v>
      </c>
      <c r="I32" s="54"/>
      <c r="J32" s="49" t="str">
        <f>IF(I32=""," ",IF('501.17 Spec11'!$I$5=2,Page4!S32,Page4!T32))</f>
        <v xml:space="preserve"> </v>
      </c>
      <c r="K32" s="82" t="str">
        <f>IF(C26=""," ",IF(H64=0,"Do Meet","Do Not Meet"))</f>
        <v xml:space="preserve"> </v>
      </c>
      <c r="L32" s="83"/>
      <c r="M32" s="83"/>
      <c r="N32" s="84"/>
      <c r="O32" s="11"/>
      <c r="P32" s="2"/>
      <c r="Q32" s="17">
        <f t="shared" si="0"/>
        <v>105</v>
      </c>
      <c r="R32" s="17">
        <f t="shared" si="1"/>
        <v>105</v>
      </c>
      <c r="S32">
        <f t="shared" si="2"/>
        <v>105</v>
      </c>
      <c r="T32">
        <f t="shared" si="3"/>
        <v>105</v>
      </c>
    </row>
    <row r="33" spans="1:20" ht="14.5" customHeight="1" x14ac:dyDescent="0.3">
      <c r="A33" s="2"/>
      <c r="B33" s="9"/>
      <c r="C33" s="25"/>
      <c r="D33" s="26"/>
      <c r="E33" s="27"/>
      <c r="F33" s="28"/>
      <c r="G33" s="28"/>
      <c r="H33" s="49" t="str">
        <f>IF(G33=""," ",IF('501.17 Spec11'!$I$5=2,Page4!Q33,Page4!R33))</f>
        <v xml:space="preserve"> </v>
      </c>
      <c r="I33" s="53"/>
      <c r="J33" s="49" t="str">
        <f>IF(I33=""," ",IF('501.17 Spec11'!$I$5=2,Page4!S33,Page4!T33))</f>
        <v xml:space="preserve"> </v>
      </c>
      <c r="K33" s="82"/>
      <c r="L33" s="83"/>
      <c r="M33" s="83"/>
      <c r="N33" s="84"/>
      <c r="O33" s="11"/>
      <c r="P33" s="2"/>
      <c r="Q33" s="17">
        <f t="shared" si="0"/>
        <v>105</v>
      </c>
      <c r="R33" s="17">
        <f t="shared" si="1"/>
        <v>105</v>
      </c>
      <c r="S33">
        <f t="shared" si="2"/>
        <v>105</v>
      </c>
      <c r="T33">
        <f t="shared" si="3"/>
        <v>105</v>
      </c>
    </row>
    <row r="34" spans="1:20" ht="12.45" x14ac:dyDescent="0.3">
      <c r="A34" s="2"/>
      <c r="B34" s="9"/>
      <c r="C34" s="25"/>
      <c r="D34" s="26"/>
      <c r="E34" s="27"/>
      <c r="F34" s="28"/>
      <c r="G34" s="28"/>
      <c r="H34" s="49" t="str">
        <f>IF(G34=""," ",IF('501.17 Spec11'!$I$5=2,Page4!Q34,Page4!R34))</f>
        <v xml:space="preserve"> </v>
      </c>
      <c r="I34" s="53"/>
      <c r="J34" s="49" t="str">
        <f>IF(I34=""," ",IF('501.17 Spec11'!$I$5=2,Page4!S34,Page4!T34))</f>
        <v xml:space="preserve"> </v>
      </c>
      <c r="K34" s="85" t="s">
        <v>23</v>
      </c>
      <c r="L34" s="86"/>
      <c r="M34" s="86"/>
      <c r="N34" s="87"/>
      <c r="O34" s="11"/>
      <c r="P34" s="2"/>
      <c r="Q34" s="17">
        <f t="shared" si="0"/>
        <v>105</v>
      </c>
      <c r="R34" s="17">
        <f t="shared" si="1"/>
        <v>105</v>
      </c>
      <c r="S34">
        <f t="shared" si="2"/>
        <v>105</v>
      </c>
      <c r="T34">
        <f t="shared" si="3"/>
        <v>105</v>
      </c>
    </row>
    <row r="35" spans="1:20" ht="12.9" thickBot="1" x14ac:dyDescent="0.35">
      <c r="A35" s="2"/>
      <c r="B35" s="9"/>
      <c r="C35" s="25"/>
      <c r="D35" s="26"/>
      <c r="E35" s="27"/>
      <c r="F35" s="28"/>
      <c r="G35" s="28"/>
      <c r="H35" s="49" t="str">
        <f>IF(G35=""," ",IF('501.17 Spec11'!$I$5=2,Page4!Q35,Page4!R35))</f>
        <v xml:space="preserve"> </v>
      </c>
      <c r="I35" s="53"/>
      <c r="J35" s="49" t="str">
        <f>IF(I35=""," ",IF('501.17 Spec11'!$I$5=2,Page4!S35,Page4!T35))</f>
        <v xml:space="preserve"> </v>
      </c>
      <c r="K35" s="93" t="s">
        <v>75</v>
      </c>
      <c r="L35" s="94"/>
      <c r="M35" s="94"/>
      <c r="N35" s="95"/>
      <c r="O35" s="11"/>
      <c r="P35" s="2"/>
      <c r="Q35" s="17">
        <f t="shared" si="0"/>
        <v>105</v>
      </c>
      <c r="R35" s="17">
        <f t="shared" si="1"/>
        <v>105</v>
      </c>
      <c r="S35">
        <f t="shared" si="2"/>
        <v>105</v>
      </c>
      <c r="T35">
        <f t="shared" si="3"/>
        <v>105</v>
      </c>
    </row>
    <row r="36" spans="1:20" ht="12.9" thickTop="1" x14ac:dyDescent="0.3">
      <c r="A36" s="2"/>
      <c r="B36" s="9"/>
      <c r="C36" s="25"/>
      <c r="D36" s="26"/>
      <c r="E36" s="27"/>
      <c r="F36" s="28"/>
      <c r="G36" s="28"/>
      <c r="H36" s="49" t="str">
        <f>IF(G36=""," ",IF('501.17 Spec11'!$I$5=2,Page4!Q36,Page4!R36))</f>
        <v xml:space="preserve"> </v>
      </c>
      <c r="I36" s="53"/>
      <c r="J36" s="49" t="str">
        <f>IF(I36=""," ",IF('501.17 Spec11'!$I$5=2,Page4!S36,Page4!T36))</f>
        <v xml:space="preserve"> </v>
      </c>
      <c r="K36" s="96"/>
      <c r="L36" s="97"/>
      <c r="M36" s="97"/>
      <c r="N36" s="98"/>
      <c r="O36" s="11"/>
      <c r="P36" s="2"/>
      <c r="Q36" s="17">
        <f t="shared" si="0"/>
        <v>105</v>
      </c>
      <c r="R36" s="17">
        <f t="shared" si="1"/>
        <v>105</v>
      </c>
      <c r="S36">
        <f t="shared" si="2"/>
        <v>105</v>
      </c>
      <c r="T36">
        <f t="shared" si="3"/>
        <v>105</v>
      </c>
    </row>
    <row r="37" spans="1:20" ht="12.45" x14ac:dyDescent="0.3">
      <c r="A37" s="2"/>
      <c r="B37" s="9"/>
      <c r="C37" s="25"/>
      <c r="D37" s="26"/>
      <c r="E37" s="27"/>
      <c r="F37" s="28"/>
      <c r="G37" s="28"/>
      <c r="H37" s="49" t="str">
        <f>IF(G37=""," ",IF('501.17 Spec11'!$I$5=2,Page4!Q37,Page4!R37))</f>
        <v xml:space="preserve"> </v>
      </c>
      <c r="I37" s="53"/>
      <c r="J37" s="49" t="str">
        <f>IF(I37=""," ",IF('501.17 Spec11'!$I$5=2,Page4!S37,Page4!T37))</f>
        <v xml:space="preserve"> </v>
      </c>
      <c r="K37" s="85" t="s">
        <v>24</v>
      </c>
      <c r="L37" s="86"/>
      <c r="M37" s="86"/>
      <c r="N37" s="87"/>
      <c r="O37" s="11"/>
      <c r="P37" s="2"/>
      <c r="Q37" s="17">
        <f t="shared" si="0"/>
        <v>105</v>
      </c>
      <c r="R37" s="17">
        <f t="shared" si="1"/>
        <v>105</v>
      </c>
      <c r="S37">
        <f t="shared" si="2"/>
        <v>105</v>
      </c>
      <c r="T37">
        <f t="shared" si="3"/>
        <v>105</v>
      </c>
    </row>
    <row r="38" spans="1:20" ht="12.9" thickBot="1" x14ac:dyDescent="0.35">
      <c r="A38" s="2"/>
      <c r="B38" s="9"/>
      <c r="C38" s="25"/>
      <c r="D38" s="26"/>
      <c r="E38" s="27"/>
      <c r="F38" s="28"/>
      <c r="G38" s="28"/>
      <c r="H38" s="49" t="str">
        <f>IF(G38=""," ",IF('501.17 Spec11'!$I$5=2,Page4!Q38,Page4!R38))</f>
        <v xml:space="preserve"> </v>
      </c>
      <c r="I38" s="53"/>
      <c r="J38" s="49" t="str">
        <f>IF(I38=""," ",IF('501.17 Spec11'!$I$5=2,Page4!S38,Page4!T38))</f>
        <v xml:space="preserve"> </v>
      </c>
      <c r="K38" s="93"/>
      <c r="L38" s="94"/>
      <c r="M38" s="94"/>
      <c r="N38" s="95"/>
      <c r="O38" s="11"/>
      <c r="P38" s="2"/>
      <c r="Q38" s="17">
        <f t="shared" si="0"/>
        <v>105</v>
      </c>
      <c r="R38" s="17">
        <f t="shared" si="1"/>
        <v>105</v>
      </c>
      <c r="S38">
        <f t="shared" si="2"/>
        <v>105</v>
      </c>
      <c r="T38">
        <f t="shared" si="3"/>
        <v>105</v>
      </c>
    </row>
    <row r="39" spans="1:20" ht="12.9" thickTop="1" x14ac:dyDescent="0.3">
      <c r="A39" s="2"/>
      <c r="B39" s="9"/>
      <c r="C39" s="25"/>
      <c r="D39" s="26"/>
      <c r="E39" s="27"/>
      <c r="F39" s="28"/>
      <c r="G39" s="28"/>
      <c r="H39" s="49" t="str">
        <f>IF(G39=""," ",IF('501.17 Spec11'!$I$5=2,Page4!Q39,Page4!R39))</f>
        <v xml:space="preserve"> </v>
      </c>
      <c r="I39" s="53"/>
      <c r="J39" s="49" t="str">
        <f>IF(I39=""," ",IF('501.17 Spec11'!$I$5=2,Page4!S39,Page4!T39))</f>
        <v xml:space="preserve"> </v>
      </c>
      <c r="K39" s="123"/>
      <c r="L39" s="124"/>
      <c r="M39" s="124"/>
      <c r="N39" s="125"/>
      <c r="O39" s="11"/>
      <c r="P39" s="2"/>
      <c r="Q39" s="17">
        <f t="shared" si="0"/>
        <v>105</v>
      </c>
      <c r="R39" s="17">
        <f t="shared" si="1"/>
        <v>105</v>
      </c>
      <c r="S39">
        <f t="shared" si="2"/>
        <v>105</v>
      </c>
      <c r="T39">
        <f t="shared" si="3"/>
        <v>105</v>
      </c>
    </row>
    <row r="40" spans="1:20" ht="12.45" x14ac:dyDescent="0.3">
      <c r="A40" s="2"/>
      <c r="B40" s="9"/>
      <c r="C40" s="25"/>
      <c r="D40" s="26"/>
      <c r="E40" s="27"/>
      <c r="F40" s="28"/>
      <c r="G40" s="28"/>
      <c r="H40" s="49" t="str">
        <f>IF(G40=""," ",IF('501.17 Spec11'!$I$5=2,Page4!Q40,Page4!R40))</f>
        <v xml:space="preserve"> </v>
      </c>
      <c r="I40" s="53"/>
      <c r="J40" s="49" t="str">
        <f>IF(I40=""," ",IF('501.17 Spec11'!$I$5=2,Page4!S40,Page4!T40))</f>
        <v xml:space="preserve"> </v>
      </c>
      <c r="K40" s="120"/>
      <c r="L40" s="121"/>
      <c r="M40" s="121"/>
      <c r="N40" s="122"/>
      <c r="O40" s="11"/>
      <c r="P40" s="2"/>
      <c r="Q40" s="17">
        <f t="shared" si="0"/>
        <v>105</v>
      </c>
      <c r="R40" s="17">
        <f t="shared" si="1"/>
        <v>105</v>
      </c>
      <c r="S40">
        <f t="shared" si="2"/>
        <v>105</v>
      </c>
      <c r="T40">
        <f t="shared" si="3"/>
        <v>105</v>
      </c>
    </row>
    <row r="41" spans="1:20" ht="12.45" x14ac:dyDescent="0.3">
      <c r="A41" s="2"/>
      <c r="B41" s="9"/>
      <c r="C41" s="25"/>
      <c r="D41" s="26"/>
      <c r="E41" s="27"/>
      <c r="F41" s="28"/>
      <c r="G41" s="28"/>
      <c r="H41" s="49" t="str">
        <f>IF(G41=""," ",IF('501.17 Spec11'!$I$5=2,Page4!Q41,Page4!R41))</f>
        <v xml:space="preserve"> </v>
      </c>
      <c r="I41" s="53"/>
      <c r="J41" s="49" t="str">
        <f>IF(I41=""," ",IF('501.17 Spec11'!$I$5=2,Page4!S41,Page4!T41))</f>
        <v xml:space="preserve"> </v>
      </c>
      <c r="K41" s="120"/>
      <c r="L41" s="121"/>
      <c r="M41" s="121"/>
      <c r="N41" s="122"/>
      <c r="O41" s="11"/>
      <c r="P41" s="2"/>
      <c r="Q41" s="17">
        <f t="shared" si="0"/>
        <v>105</v>
      </c>
      <c r="R41" s="17">
        <f t="shared" si="1"/>
        <v>105</v>
      </c>
      <c r="S41">
        <f t="shared" si="2"/>
        <v>105</v>
      </c>
      <c r="T41">
        <f t="shared" si="3"/>
        <v>105</v>
      </c>
    </row>
    <row r="42" spans="1:20" ht="12.45" x14ac:dyDescent="0.3">
      <c r="A42" s="2"/>
      <c r="B42" s="9"/>
      <c r="C42" s="25"/>
      <c r="D42" s="26"/>
      <c r="E42" s="27"/>
      <c r="F42" s="28"/>
      <c r="G42" s="28"/>
      <c r="H42" s="49" t="str">
        <f>IF(G42=""," ",IF('501.17 Spec11'!$I$5=2,Page4!Q42,Page4!R42))</f>
        <v xml:space="preserve"> </v>
      </c>
      <c r="I42" s="53"/>
      <c r="J42" s="49" t="str">
        <f>IF(I42=""," ",IF('501.17 Spec11'!$I$5=2,Page4!S42,Page4!T42))</f>
        <v xml:space="preserve"> </v>
      </c>
      <c r="K42" s="120"/>
      <c r="L42" s="121"/>
      <c r="M42" s="121"/>
      <c r="N42" s="122"/>
      <c r="O42" s="11"/>
      <c r="P42" s="2"/>
      <c r="Q42" s="17">
        <f t="shared" si="0"/>
        <v>105</v>
      </c>
      <c r="R42" s="17">
        <f t="shared" si="1"/>
        <v>105</v>
      </c>
      <c r="S42">
        <f t="shared" si="2"/>
        <v>105</v>
      </c>
      <c r="T42">
        <f t="shared" si="3"/>
        <v>105</v>
      </c>
    </row>
    <row r="43" spans="1:20" ht="12.45" x14ac:dyDescent="0.3">
      <c r="A43" s="2"/>
      <c r="B43" s="9"/>
      <c r="C43" s="25"/>
      <c r="D43" s="26"/>
      <c r="E43" s="27"/>
      <c r="F43" s="28"/>
      <c r="G43" s="28"/>
      <c r="H43" s="49" t="str">
        <f>IF(G43=""," ",IF('501.17 Spec11'!$I$5=2,Page4!Q43,Page4!R43))</f>
        <v xml:space="preserve"> </v>
      </c>
      <c r="I43" s="53"/>
      <c r="J43" s="49" t="str">
        <f>IF(I43=""," ",IF('501.17 Spec11'!$I$5=2,Page4!S43,Page4!T43))</f>
        <v xml:space="preserve"> </v>
      </c>
      <c r="K43" s="120"/>
      <c r="L43" s="121"/>
      <c r="M43" s="121"/>
      <c r="N43" s="122"/>
      <c r="O43" s="11"/>
      <c r="P43" s="2"/>
      <c r="Q43" s="17">
        <f t="shared" si="0"/>
        <v>105</v>
      </c>
      <c r="R43" s="17">
        <f t="shared" si="1"/>
        <v>105</v>
      </c>
      <c r="S43">
        <f t="shared" si="2"/>
        <v>105</v>
      </c>
      <c r="T43">
        <f t="shared" si="3"/>
        <v>105</v>
      </c>
    </row>
    <row r="44" spans="1:20" ht="12.45" x14ac:dyDescent="0.3">
      <c r="A44" s="2"/>
      <c r="B44" s="9"/>
      <c r="C44" s="25"/>
      <c r="D44" s="26"/>
      <c r="E44" s="27"/>
      <c r="F44" s="28"/>
      <c r="G44" s="28"/>
      <c r="H44" s="49" t="str">
        <f>IF(G44=""," ",IF('501.17 Spec11'!$I$5=2,Page4!Q44,Page4!R44))</f>
        <v xml:space="preserve"> </v>
      </c>
      <c r="I44" s="53"/>
      <c r="J44" s="49" t="str">
        <f>IF(I44=""," ",IF('501.17 Spec11'!$I$5=2,Page4!S44,Page4!T44))</f>
        <v xml:space="preserve"> </v>
      </c>
      <c r="K44" s="120"/>
      <c r="L44" s="121"/>
      <c r="M44" s="121"/>
      <c r="N44" s="122"/>
      <c r="O44" s="11"/>
      <c r="P44" s="2"/>
      <c r="Q44" s="17">
        <f t="shared" si="0"/>
        <v>105</v>
      </c>
      <c r="R44" s="17">
        <f t="shared" si="1"/>
        <v>105</v>
      </c>
      <c r="S44">
        <f t="shared" si="2"/>
        <v>105</v>
      </c>
      <c r="T44">
        <f t="shared" si="3"/>
        <v>105</v>
      </c>
    </row>
    <row r="45" spans="1:20" ht="12.45" x14ac:dyDescent="0.3">
      <c r="A45" s="2"/>
      <c r="B45" s="9"/>
      <c r="C45" s="25"/>
      <c r="D45" s="26"/>
      <c r="E45" s="27"/>
      <c r="F45" s="28"/>
      <c r="G45" s="28"/>
      <c r="H45" s="49" t="str">
        <f>IF(G45=""," ",IF('501.17 Spec11'!$I$5=2,Page4!Q45,Page4!R45))</f>
        <v xml:space="preserve"> </v>
      </c>
      <c r="I45" s="53"/>
      <c r="J45" s="49" t="str">
        <f>IF(I45=""," ",IF('501.17 Spec11'!$I$5=2,Page4!S45,Page4!T45))</f>
        <v xml:space="preserve"> </v>
      </c>
      <c r="K45" s="120"/>
      <c r="L45" s="121"/>
      <c r="M45" s="121"/>
      <c r="N45" s="122"/>
      <c r="O45" s="11"/>
      <c r="P45" s="2"/>
      <c r="Q45" s="17">
        <f t="shared" si="0"/>
        <v>105</v>
      </c>
      <c r="R45" s="17">
        <f t="shared" si="1"/>
        <v>105</v>
      </c>
      <c r="S45">
        <f t="shared" si="2"/>
        <v>105</v>
      </c>
      <c r="T45">
        <f t="shared" si="3"/>
        <v>105</v>
      </c>
    </row>
    <row r="46" spans="1:20" ht="12.45" x14ac:dyDescent="0.3">
      <c r="A46" s="2"/>
      <c r="B46" s="9"/>
      <c r="C46" s="25"/>
      <c r="D46" s="26"/>
      <c r="E46" s="27"/>
      <c r="F46" s="28"/>
      <c r="G46" s="28"/>
      <c r="H46" s="49" t="str">
        <f>IF(G46=""," ",IF('501.17 Spec11'!$I$5=2,Page4!Q46,Page4!R46))</f>
        <v xml:space="preserve"> </v>
      </c>
      <c r="I46" s="53"/>
      <c r="J46" s="49" t="str">
        <f>IF(I46=""," ",IF('501.17 Spec11'!$I$5=2,Page4!S46,Page4!T46))</f>
        <v xml:space="preserve"> </v>
      </c>
      <c r="K46" s="120"/>
      <c r="L46" s="121"/>
      <c r="M46" s="121"/>
      <c r="N46" s="122"/>
      <c r="O46" s="11"/>
      <c r="P46" s="2"/>
      <c r="Q46" s="17">
        <f t="shared" si="0"/>
        <v>105</v>
      </c>
      <c r="R46" s="17">
        <f t="shared" si="1"/>
        <v>105</v>
      </c>
      <c r="S46">
        <f t="shared" si="2"/>
        <v>105</v>
      </c>
      <c r="T46">
        <f t="shared" si="3"/>
        <v>105</v>
      </c>
    </row>
    <row r="47" spans="1:20" ht="12.45" x14ac:dyDescent="0.3">
      <c r="A47" s="2"/>
      <c r="B47" s="9"/>
      <c r="C47" s="25"/>
      <c r="D47" s="26"/>
      <c r="E47" s="27"/>
      <c r="F47" s="28"/>
      <c r="G47" s="28"/>
      <c r="H47" s="49" t="str">
        <f>IF(G47=""," ",IF('501.17 Spec11'!$I$5=2,Page4!Q47,Page4!R47))</f>
        <v xml:space="preserve"> </v>
      </c>
      <c r="I47" s="53"/>
      <c r="J47" s="49" t="str">
        <f>IF(I47=""," ",IF('501.17 Spec11'!$I$5=2,Page4!S47,Page4!T47))</f>
        <v xml:space="preserve"> </v>
      </c>
      <c r="K47" s="120"/>
      <c r="L47" s="121"/>
      <c r="M47" s="121"/>
      <c r="N47" s="122"/>
      <c r="O47" s="11"/>
      <c r="P47" s="2"/>
      <c r="Q47" s="17">
        <f t="shared" si="0"/>
        <v>105</v>
      </c>
      <c r="R47" s="17">
        <f t="shared" si="1"/>
        <v>105</v>
      </c>
      <c r="S47">
        <f t="shared" si="2"/>
        <v>105</v>
      </c>
      <c r="T47">
        <f t="shared" si="3"/>
        <v>105</v>
      </c>
    </row>
    <row r="48" spans="1:20" ht="12.45" x14ac:dyDescent="0.3">
      <c r="A48" s="2"/>
      <c r="B48" s="9"/>
      <c r="C48" s="25"/>
      <c r="D48" s="26"/>
      <c r="E48" s="27"/>
      <c r="F48" s="28"/>
      <c r="G48" s="28"/>
      <c r="H48" s="49" t="str">
        <f>IF(G48=""," ",IF('501.17 Spec11'!$I$5=2,Page4!Q48,Page4!R48))</f>
        <v xml:space="preserve"> </v>
      </c>
      <c r="I48" s="53"/>
      <c r="J48" s="49" t="str">
        <f>IF(I48=""," ",IF('501.17 Spec11'!$I$5=2,Page4!S48,Page4!T48))</f>
        <v xml:space="preserve"> </v>
      </c>
      <c r="K48" s="120"/>
      <c r="L48" s="121"/>
      <c r="M48" s="121"/>
      <c r="N48" s="122"/>
      <c r="O48" s="11"/>
      <c r="P48" s="2"/>
      <c r="Q48" s="17">
        <f t="shared" si="0"/>
        <v>105</v>
      </c>
      <c r="R48" s="17">
        <f t="shared" si="1"/>
        <v>105</v>
      </c>
      <c r="S48">
        <f t="shared" si="2"/>
        <v>105</v>
      </c>
      <c r="T48">
        <f t="shared" si="3"/>
        <v>105</v>
      </c>
    </row>
    <row r="49" spans="1:20" ht="12.45" x14ac:dyDescent="0.3">
      <c r="A49" s="2"/>
      <c r="B49" s="9"/>
      <c r="C49" s="25"/>
      <c r="D49" s="26"/>
      <c r="E49" s="27"/>
      <c r="F49" s="28"/>
      <c r="G49" s="28"/>
      <c r="H49" s="49" t="str">
        <f>IF(G49=""," ",IF('501.17 Spec11'!$I$5=2,Page4!Q49,Page4!R49))</f>
        <v xml:space="preserve"> </v>
      </c>
      <c r="I49" s="53"/>
      <c r="J49" s="49" t="str">
        <f>IF(I49=""," ",IF('501.17 Spec11'!$I$5=2,Page4!S49,Page4!T49))</f>
        <v xml:space="preserve"> </v>
      </c>
      <c r="K49" s="120"/>
      <c r="L49" s="121"/>
      <c r="M49" s="121"/>
      <c r="N49" s="122"/>
      <c r="O49" s="11"/>
      <c r="P49" s="2"/>
      <c r="Q49" s="17">
        <f t="shared" si="0"/>
        <v>105</v>
      </c>
      <c r="R49" s="17">
        <f t="shared" si="1"/>
        <v>105</v>
      </c>
      <c r="S49">
        <f t="shared" si="2"/>
        <v>105</v>
      </c>
      <c r="T49">
        <f t="shared" si="3"/>
        <v>105</v>
      </c>
    </row>
    <row r="50" spans="1:20" ht="12.45" x14ac:dyDescent="0.3">
      <c r="A50" s="2"/>
      <c r="B50" s="9"/>
      <c r="C50" s="25"/>
      <c r="D50" s="26"/>
      <c r="E50" s="27"/>
      <c r="F50" s="28"/>
      <c r="G50" s="28"/>
      <c r="H50" s="49" t="str">
        <f>IF(G50=""," ",IF('501.17 Spec11'!$I$5=2,Page4!Q50,Page4!R50))</f>
        <v xml:space="preserve"> </v>
      </c>
      <c r="I50" s="53"/>
      <c r="J50" s="49" t="str">
        <f>IF(I50=""," ",IF('501.17 Spec11'!$I$5=2,Page4!S50,Page4!T50))</f>
        <v xml:space="preserve"> </v>
      </c>
      <c r="K50" s="120"/>
      <c r="L50" s="121"/>
      <c r="M50" s="121"/>
      <c r="N50" s="122"/>
      <c r="O50" s="11"/>
      <c r="P50" s="2"/>
      <c r="Q50" s="17">
        <f t="shared" si="0"/>
        <v>105</v>
      </c>
      <c r="R50" s="17">
        <f t="shared" si="1"/>
        <v>105</v>
      </c>
      <c r="S50">
        <f t="shared" si="2"/>
        <v>105</v>
      </c>
      <c r="T50">
        <f t="shared" si="3"/>
        <v>105</v>
      </c>
    </row>
    <row r="51" spans="1:20" ht="12.45" x14ac:dyDescent="0.3">
      <c r="A51" s="2"/>
      <c r="B51" s="9"/>
      <c r="C51" s="25"/>
      <c r="D51" s="26"/>
      <c r="E51" s="27"/>
      <c r="F51" s="28"/>
      <c r="G51" s="28"/>
      <c r="H51" s="49" t="str">
        <f>IF(G51=""," ",IF('501.17 Spec11'!$I$5=2,Page4!Q51,Page4!R51))</f>
        <v xml:space="preserve"> </v>
      </c>
      <c r="I51" s="53"/>
      <c r="J51" s="49" t="str">
        <f>IF(I51=""," ",IF('501.17 Spec11'!$I$5=2,Page4!S51,Page4!T51))</f>
        <v xml:space="preserve"> </v>
      </c>
      <c r="K51" s="120"/>
      <c r="L51" s="121"/>
      <c r="M51" s="121"/>
      <c r="N51" s="122"/>
      <c r="O51" s="11"/>
      <c r="P51" s="2"/>
      <c r="Q51" s="17">
        <f t="shared" si="0"/>
        <v>105</v>
      </c>
      <c r="R51" s="17">
        <f t="shared" si="1"/>
        <v>105</v>
      </c>
      <c r="S51">
        <f t="shared" si="2"/>
        <v>105</v>
      </c>
      <c r="T51">
        <f t="shared" si="3"/>
        <v>105</v>
      </c>
    </row>
    <row r="52" spans="1:20" ht="12.45" x14ac:dyDescent="0.3">
      <c r="A52" s="2"/>
      <c r="B52" s="9"/>
      <c r="C52" s="25"/>
      <c r="D52" s="26"/>
      <c r="E52" s="27"/>
      <c r="F52" s="28"/>
      <c r="G52" s="28"/>
      <c r="H52" s="49" t="str">
        <f>IF(G52=""," ",IF('501.17 Spec11'!$I$5=2,Page4!Q52,Page4!R52))</f>
        <v xml:space="preserve"> </v>
      </c>
      <c r="I52" s="53"/>
      <c r="J52" s="49" t="str">
        <f>IF(I52=""," ",IF('501.17 Spec11'!$I$5=2,Page4!S52,Page4!T52))</f>
        <v xml:space="preserve"> </v>
      </c>
      <c r="K52" s="120"/>
      <c r="L52" s="121"/>
      <c r="M52" s="121"/>
      <c r="N52" s="122"/>
      <c r="O52" s="11"/>
      <c r="P52" s="2"/>
      <c r="Q52" s="17">
        <f t="shared" si="0"/>
        <v>105</v>
      </c>
      <c r="R52" s="17">
        <f t="shared" si="1"/>
        <v>105</v>
      </c>
      <c r="S52">
        <f t="shared" si="2"/>
        <v>105</v>
      </c>
      <c r="T52">
        <f t="shared" si="3"/>
        <v>105</v>
      </c>
    </row>
    <row r="53" spans="1:20" ht="12.45" x14ac:dyDescent="0.3">
      <c r="A53" s="2"/>
      <c r="B53" s="9"/>
      <c r="C53" s="25"/>
      <c r="D53" s="26"/>
      <c r="E53" s="27"/>
      <c r="F53" s="28"/>
      <c r="G53" s="28"/>
      <c r="H53" s="49" t="str">
        <f>IF(G53=""," ",IF('501.17 Spec11'!$I$5=2,Page4!Q53,Page4!R53))</f>
        <v xml:space="preserve"> </v>
      </c>
      <c r="I53" s="53"/>
      <c r="J53" s="49" t="str">
        <f>IF(I53=""," ",IF('501.17 Spec11'!$I$5=2,Page4!S53,Page4!T53))</f>
        <v xml:space="preserve"> </v>
      </c>
      <c r="K53" s="120"/>
      <c r="L53" s="121"/>
      <c r="M53" s="121"/>
      <c r="N53" s="122"/>
      <c r="O53" s="11"/>
      <c r="P53" s="2"/>
      <c r="Q53" s="17">
        <f t="shared" si="0"/>
        <v>105</v>
      </c>
      <c r="R53" s="17">
        <f t="shared" si="1"/>
        <v>105</v>
      </c>
      <c r="S53">
        <f t="shared" si="2"/>
        <v>105</v>
      </c>
      <c r="T53">
        <f t="shared" si="3"/>
        <v>105</v>
      </c>
    </row>
    <row r="54" spans="1:20" ht="12.45" x14ac:dyDescent="0.3">
      <c r="A54" s="2"/>
      <c r="B54" s="9"/>
      <c r="C54" s="25"/>
      <c r="D54" s="26"/>
      <c r="E54" s="27"/>
      <c r="F54" s="28"/>
      <c r="G54" s="28"/>
      <c r="H54" s="49" t="str">
        <f>IF(G54=""," ",IF('501.17 Spec11'!$I$5=2,Page4!Q54,Page4!R54))</f>
        <v xml:space="preserve"> </v>
      </c>
      <c r="I54" s="53"/>
      <c r="J54" s="49" t="str">
        <f>IF(I54=""," ",IF('501.17 Spec11'!$I$5=2,Page4!S54,Page4!T54))</f>
        <v xml:space="preserve"> </v>
      </c>
      <c r="K54" s="120"/>
      <c r="L54" s="121"/>
      <c r="M54" s="121"/>
      <c r="N54" s="122"/>
      <c r="O54" s="11"/>
      <c r="P54" s="2"/>
      <c r="Q54" s="17">
        <f t="shared" si="0"/>
        <v>105</v>
      </c>
      <c r="R54" s="17">
        <f t="shared" si="1"/>
        <v>105</v>
      </c>
      <c r="S54">
        <f t="shared" si="2"/>
        <v>105</v>
      </c>
      <c r="T54">
        <f t="shared" si="3"/>
        <v>105</v>
      </c>
    </row>
    <row r="55" spans="1:20" ht="12.45" x14ac:dyDescent="0.3">
      <c r="A55" s="2"/>
      <c r="B55" s="9"/>
      <c r="C55" s="25"/>
      <c r="D55" s="26"/>
      <c r="E55" s="27"/>
      <c r="F55" s="28"/>
      <c r="G55" s="28"/>
      <c r="H55" s="49" t="str">
        <f>IF(G55=""," ",IF('501.17 Spec11'!$I$5=2,Page4!Q55,Page4!R55))</f>
        <v xml:space="preserve"> </v>
      </c>
      <c r="I55" s="53"/>
      <c r="J55" s="49" t="str">
        <f>IF(I55=""," ",IF('501.17 Spec11'!$I$5=2,Page4!S55,Page4!T55))</f>
        <v xml:space="preserve"> </v>
      </c>
      <c r="K55" s="120"/>
      <c r="L55" s="121"/>
      <c r="M55" s="121"/>
      <c r="N55" s="122"/>
      <c r="O55" s="11"/>
      <c r="P55" s="2"/>
      <c r="Q55" s="17">
        <f t="shared" si="0"/>
        <v>105</v>
      </c>
      <c r="R55" s="17">
        <f t="shared" si="1"/>
        <v>105</v>
      </c>
      <c r="S55">
        <f t="shared" si="2"/>
        <v>105</v>
      </c>
      <c r="T55">
        <f t="shared" si="3"/>
        <v>105</v>
      </c>
    </row>
    <row r="56" spans="1:20" ht="12.45" x14ac:dyDescent="0.3">
      <c r="A56" s="2"/>
      <c r="B56" s="9"/>
      <c r="C56" s="25"/>
      <c r="D56" s="26"/>
      <c r="E56" s="27"/>
      <c r="F56" s="28"/>
      <c r="G56" s="28"/>
      <c r="H56" s="49" t="str">
        <f>IF(G56=""," ",IF('501.17 Spec11'!$I$5=2,Page4!Q56,Page4!R56))</f>
        <v xml:space="preserve"> </v>
      </c>
      <c r="I56" s="53"/>
      <c r="J56" s="49" t="str">
        <f>IF(I56=""," ",IF('501.17 Spec11'!$I$5=2,Page4!S56,Page4!T56))</f>
        <v xml:space="preserve"> </v>
      </c>
      <c r="K56" s="120"/>
      <c r="L56" s="121"/>
      <c r="M56" s="121"/>
      <c r="N56" s="122"/>
      <c r="O56" s="11"/>
      <c r="P56" s="2"/>
      <c r="Q56" s="17">
        <f t="shared" si="0"/>
        <v>105</v>
      </c>
      <c r="R56" s="17">
        <f t="shared" si="1"/>
        <v>105</v>
      </c>
      <c r="S56">
        <f t="shared" si="2"/>
        <v>105</v>
      </c>
      <c r="T56">
        <f t="shared" si="3"/>
        <v>105</v>
      </c>
    </row>
    <row r="57" spans="1:20" ht="12.45" x14ac:dyDescent="0.3">
      <c r="A57" s="2"/>
      <c r="B57" s="9"/>
      <c r="C57" s="25"/>
      <c r="D57" s="26"/>
      <c r="E57" s="27"/>
      <c r="F57" s="28"/>
      <c r="G57" s="28"/>
      <c r="H57" s="49" t="str">
        <f>IF(G57=""," ",IF('501.17 Spec11'!$I$5=2,Page4!Q57,Page4!R57))</f>
        <v xml:space="preserve"> </v>
      </c>
      <c r="I57" s="53"/>
      <c r="J57" s="49" t="str">
        <f>IF(I57=""," ",IF('501.17 Spec11'!$I$5=2,Page4!S57,Page4!T57))</f>
        <v xml:space="preserve"> </v>
      </c>
      <c r="K57" s="120"/>
      <c r="L57" s="121"/>
      <c r="M57" s="121"/>
      <c r="N57" s="122"/>
      <c r="O57" s="11"/>
      <c r="P57" s="2"/>
      <c r="Q57" s="17">
        <f t="shared" si="0"/>
        <v>105</v>
      </c>
      <c r="R57" s="17">
        <f t="shared" si="1"/>
        <v>105</v>
      </c>
      <c r="S57">
        <f t="shared" si="2"/>
        <v>105</v>
      </c>
      <c r="T57">
        <f t="shared" si="3"/>
        <v>105</v>
      </c>
    </row>
    <row r="58" spans="1:20" ht="12.45" x14ac:dyDescent="0.3">
      <c r="A58" s="2"/>
      <c r="B58" s="9"/>
      <c r="C58" s="25"/>
      <c r="D58" s="26"/>
      <c r="E58" s="27"/>
      <c r="F58" s="28"/>
      <c r="G58" s="28"/>
      <c r="H58" s="49" t="str">
        <f>IF(G58=""," ",IF('501.17 Spec11'!$I$5=2,Page4!Q58,Page4!R58))</f>
        <v xml:space="preserve"> </v>
      </c>
      <c r="I58" s="53"/>
      <c r="J58" s="49" t="str">
        <f>IF(I58=""," ",IF('501.17 Spec11'!$I$5=2,Page4!S58,Page4!T58))</f>
        <v xml:space="preserve"> </v>
      </c>
      <c r="K58" s="120"/>
      <c r="L58" s="121"/>
      <c r="M58" s="121"/>
      <c r="N58" s="122"/>
      <c r="O58" s="11"/>
      <c r="P58" s="2"/>
      <c r="Q58" s="17">
        <f t="shared" si="0"/>
        <v>105</v>
      </c>
      <c r="R58" s="17">
        <f t="shared" si="1"/>
        <v>105</v>
      </c>
      <c r="S58">
        <f t="shared" si="2"/>
        <v>105</v>
      </c>
      <c r="T58">
        <f t="shared" si="3"/>
        <v>105</v>
      </c>
    </row>
    <row r="59" spans="1:20" ht="12.45" x14ac:dyDescent="0.3">
      <c r="A59" s="2"/>
      <c r="B59" s="9"/>
      <c r="C59" s="25"/>
      <c r="D59" s="26"/>
      <c r="E59" s="27"/>
      <c r="F59" s="28"/>
      <c r="G59" s="28"/>
      <c r="H59" s="49" t="str">
        <f>IF(G59=""," ",IF('501.17 Spec11'!$I$5=2,Page4!Q59,Page4!R59))</f>
        <v xml:space="preserve"> </v>
      </c>
      <c r="I59" s="53"/>
      <c r="J59" s="49" t="str">
        <f>IF(I59=""," ",IF('501.17 Spec11'!$I$5=2,Page4!S59,Page4!T59))</f>
        <v xml:space="preserve"> </v>
      </c>
      <c r="K59" s="120"/>
      <c r="L59" s="121"/>
      <c r="M59" s="121"/>
      <c r="N59" s="122"/>
      <c r="O59" s="11"/>
      <c r="P59" s="2"/>
      <c r="Q59" s="17">
        <f t="shared" si="0"/>
        <v>105</v>
      </c>
      <c r="R59" s="17">
        <f t="shared" si="1"/>
        <v>105</v>
      </c>
      <c r="S59">
        <f t="shared" si="2"/>
        <v>105</v>
      </c>
      <c r="T59">
        <f t="shared" si="3"/>
        <v>105</v>
      </c>
    </row>
    <row r="60" spans="1:20" ht="12.45" x14ac:dyDescent="0.3">
      <c r="A60" s="2"/>
      <c r="B60" s="9"/>
      <c r="C60" s="25"/>
      <c r="D60" s="26"/>
      <c r="E60" s="27"/>
      <c r="F60" s="28"/>
      <c r="G60" s="28"/>
      <c r="H60" s="49" t="str">
        <f>IF(G60=""," ",IF('501.17 Spec11'!$I$5=2,Page4!Q60,Page4!R60))</f>
        <v xml:space="preserve"> </v>
      </c>
      <c r="I60" s="53"/>
      <c r="J60" s="49" t="str">
        <f>IF(I60=""," ",IF('501.17 Spec11'!$I$5=2,Page4!S60,Page4!T60))</f>
        <v xml:space="preserve"> </v>
      </c>
      <c r="K60" s="120"/>
      <c r="L60" s="121"/>
      <c r="M60" s="121"/>
      <c r="N60" s="122"/>
      <c r="O60" s="11"/>
      <c r="P60" s="2"/>
      <c r="Q60" s="17">
        <f t="shared" si="0"/>
        <v>105</v>
      </c>
      <c r="R60" s="17">
        <f t="shared" si="1"/>
        <v>105</v>
      </c>
      <c r="S60">
        <f t="shared" si="2"/>
        <v>105</v>
      </c>
      <c r="T60">
        <f t="shared" si="3"/>
        <v>105</v>
      </c>
    </row>
    <row r="61" spans="1:20" ht="12.45" x14ac:dyDescent="0.3">
      <c r="A61" s="2"/>
      <c r="B61" s="9"/>
      <c r="C61" s="25"/>
      <c r="D61" s="26"/>
      <c r="E61" s="27"/>
      <c r="F61" s="28"/>
      <c r="G61" s="28"/>
      <c r="H61" s="49" t="str">
        <f>IF(G61=""," ",IF('501.17 Spec11'!$I$5=2,Page4!Q61,Page4!R61))</f>
        <v xml:space="preserve"> </v>
      </c>
      <c r="I61" s="53"/>
      <c r="J61" s="49" t="str">
        <f>IF(I61=""," ",IF('501.17 Spec11'!$I$5=2,Page4!S61,Page4!T61))</f>
        <v xml:space="preserve"> </v>
      </c>
      <c r="K61" s="120"/>
      <c r="L61" s="121"/>
      <c r="M61" s="121"/>
      <c r="N61" s="122"/>
      <c r="O61" s="11"/>
      <c r="P61" s="2"/>
      <c r="Q61" s="17">
        <f t="shared" si="0"/>
        <v>105</v>
      </c>
      <c r="R61" s="17">
        <f t="shared" si="1"/>
        <v>105</v>
      </c>
      <c r="S61">
        <f t="shared" si="2"/>
        <v>105</v>
      </c>
      <c r="T61">
        <f t="shared" si="3"/>
        <v>105</v>
      </c>
    </row>
    <row r="62" spans="1:20" ht="12.9" thickBot="1" x14ac:dyDescent="0.35">
      <c r="A62" s="2"/>
      <c r="B62" s="9"/>
      <c r="C62" s="29"/>
      <c r="D62" s="30"/>
      <c r="E62" s="31"/>
      <c r="F62" s="32"/>
      <c r="G62" s="32"/>
      <c r="H62" s="49" t="str">
        <f>IF(G62=""," ",IF('501.17 Spec11'!$I$5=2,Page4!Q62,Page4!R62))</f>
        <v xml:space="preserve"> </v>
      </c>
      <c r="I62" s="53"/>
      <c r="J62" s="49" t="str">
        <f>IF(I62=""," ",IF('501.17 Spec11'!$I$5=2,Page4!S62,Page4!T62))</f>
        <v xml:space="preserve"> </v>
      </c>
      <c r="K62" s="112"/>
      <c r="L62" s="113"/>
      <c r="M62" s="113"/>
      <c r="N62" s="114"/>
      <c r="O62" s="11"/>
      <c r="P62" s="2"/>
      <c r="Q62" s="17">
        <f t="shared" si="0"/>
        <v>105</v>
      </c>
      <c r="R62" s="17">
        <f t="shared" si="1"/>
        <v>105</v>
      </c>
      <c r="S62">
        <f t="shared" si="2"/>
        <v>105</v>
      </c>
      <c r="T62">
        <f t="shared" si="3"/>
        <v>105</v>
      </c>
    </row>
    <row r="63" spans="1:20" ht="13.3" thickTop="1" thickBot="1" x14ac:dyDescent="0.35">
      <c r="A63" s="2"/>
      <c r="B63" s="9"/>
      <c r="C63" s="127"/>
      <c r="D63" s="128"/>
      <c r="E63" s="128"/>
      <c r="F63" s="128"/>
      <c r="G63" s="128"/>
      <c r="H63" s="128"/>
      <c r="I63" s="128"/>
      <c r="J63" s="128"/>
      <c r="K63" s="129"/>
      <c r="L63" s="129"/>
      <c r="M63" s="129"/>
      <c r="N63" s="130"/>
      <c r="O63" s="11"/>
      <c r="P63" s="2"/>
    </row>
    <row r="64" spans="1:20" ht="13.3" thickTop="1" thickBot="1" x14ac:dyDescent="0.35">
      <c r="A64" s="2"/>
      <c r="B64" s="9"/>
      <c r="C64" s="131" t="s">
        <v>42</v>
      </c>
      <c r="D64" s="132"/>
      <c r="E64" s="132"/>
      <c r="F64" s="132"/>
      <c r="G64" s="133"/>
      <c r="H64" s="24">
        <f>COUNTIF(H26:H62,"&lt;100")+COUNTIF(J26:J62,"&lt;100")</f>
        <v>0</v>
      </c>
      <c r="I64" s="12"/>
      <c r="J64" s="12"/>
      <c r="K64" s="12"/>
      <c r="L64" s="12"/>
      <c r="M64" s="12"/>
      <c r="N64" s="12"/>
      <c r="O64" s="11"/>
      <c r="P64" s="2"/>
    </row>
    <row r="65" spans="1:16" ht="12.45" x14ac:dyDescent="0.3">
      <c r="A65" s="2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1"/>
      <c r="P65" s="2"/>
    </row>
    <row r="66" spans="1:16" ht="12.45" x14ac:dyDescent="0.3">
      <c r="A66" s="2"/>
      <c r="B66" s="9"/>
      <c r="C66" s="61" t="s">
        <v>25</v>
      </c>
      <c r="D66" s="61"/>
      <c r="E66" s="61"/>
      <c r="F66" s="134" t="s">
        <v>81</v>
      </c>
      <c r="G66" s="134"/>
      <c r="H66" s="134"/>
      <c r="I66" s="61"/>
      <c r="J66" s="61"/>
      <c r="K66" s="61"/>
      <c r="L66" s="61"/>
      <c r="M66" s="61"/>
      <c r="N66" s="61"/>
      <c r="O66" s="11"/>
      <c r="P66" s="2"/>
    </row>
    <row r="67" spans="1:16" ht="12.45" x14ac:dyDescent="0.3">
      <c r="A67" s="2"/>
      <c r="B67" s="9"/>
      <c r="C67" s="61" t="s">
        <v>41</v>
      </c>
      <c r="D67" s="61"/>
      <c r="E67" s="61"/>
      <c r="F67" s="135"/>
      <c r="G67" s="135"/>
      <c r="H67" s="135"/>
      <c r="I67" s="61" t="s">
        <v>28</v>
      </c>
      <c r="J67" s="61"/>
      <c r="K67" s="61"/>
      <c r="L67" s="126"/>
      <c r="M67" s="126"/>
      <c r="N67" s="126"/>
      <c r="O67" s="11"/>
      <c r="P67" s="2"/>
    </row>
    <row r="68" spans="1:16" ht="12.45" x14ac:dyDescent="0.3">
      <c r="A68" s="2"/>
      <c r="B68" s="9"/>
      <c r="C68" s="61" t="s">
        <v>26</v>
      </c>
      <c r="D68" s="61"/>
      <c r="E68" s="61"/>
      <c r="F68" s="126"/>
      <c r="G68" s="126"/>
      <c r="H68" s="126"/>
      <c r="I68" s="61"/>
      <c r="J68" s="61"/>
      <c r="K68" s="61"/>
      <c r="L68" s="61"/>
      <c r="M68" s="61"/>
      <c r="N68" s="61"/>
      <c r="O68" s="11"/>
      <c r="P68" s="2"/>
    </row>
    <row r="69" spans="1:16" ht="12.45" x14ac:dyDescent="0.3">
      <c r="A69" s="2"/>
      <c r="B69" s="9"/>
      <c r="C69" s="61" t="s">
        <v>27</v>
      </c>
      <c r="D69" s="61"/>
      <c r="E69" s="61"/>
      <c r="F69" s="80" t="str">
        <f>IF(Info!F18=""," ",Info!F18)</f>
        <v xml:space="preserve"> </v>
      </c>
      <c r="G69" s="80"/>
      <c r="H69" s="80"/>
      <c r="I69" s="61" t="s">
        <v>29</v>
      </c>
      <c r="J69" s="61"/>
      <c r="K69" s="61"/>
      <c r="L69" s="126"/>
      <c r="M69" s="126"/>
      <c r="N69" s="126"/>
      <c r="O69" s="11"/>
      <c r="P69" s="2"/>
    </row>
    <row r="70" spans="1:16" ht="12.45" x14ac:dyDescent="0.3">
      <c r="A70" s="2"/>
      <c r="B70" s="9"/>
      <c r="C70" s="12"/>
      <c r="D70" s="12"/>
      <c r="E70" s="12"/>
      <c r="F70" s="12"/>
      <c r="G70" s="12"/>
      <c r="H70" s="12"/>
      <c r="I70" s="12"/>
      <c r="J70" s="12"/>
      <c r="K70" s="100" t="s">
        <v>46</v>
      </c>
      <c r="L70" s="100"/>
      <c r="M70" s="100"/>
      <c r="N70" s="100"/>
      <c r="O70" s="11"/>
      <c r="P70" s="2"/>
    </row>
    <row r="71" spans="1:16" ht="12.45" x14ac:dyDescent="0.3">
      <c r="A71" s="2"/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  <c r="P71" s="2"/>
    </row>
    <row r="72" spans="1:16" ht="12.4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2.45" hidden="1" x14ac:dyDescent="0.3"/>
    <row r="74" spans="1:16" ht="12.45" hidden="1" x14ac:dyDescent="0.3"/>
    <row r="75" spans="1:16" ht="12.45" hidden="1" x14ac:dyDescent="0.3"/>
    <row r="76" spans="1:16" ht="12.45" hidden="1" x14ac:dyDescent="0.3"/>
    <row r="77" spans="1:16" ht="12.45" hidden="1" x14ac:dyDescent="0.3"/>
    <row r="78" spans="1:16" ht="12.45" hidden="1" x14ac:dyDescent="0.3"/>
    <row r="79" spans="1:16" ht="12.45" hidden="1" x14ac:dyDescent="0.3"/>
  </sheetData>
  <sheetProtection algorithmName="SHA-512" hashValue="M39sjkzN6/NiG/OOXjh/PnGM/uT6Mri5Nlwl3luUE+VvZW6XUzEgC2hd4jEVSDW0iOucefG3bDBg0bAiDhYomQ==" saltValue="nDqc/TJ7XMo9rApR2xHdZg==" spinCount="100000" sheet="1" objects="1" scenarios="1"/>
  <mergeCells count="110">
    <mergeCell ref="C13:D13"/>
    <mergeCell ref="F13:K13"/>
    <mergeCell ref="M13:N13"/>
    <mergeCell ref="C14:D14"/>
    <mergeCell ref="F14:K14"/>
    <mergeCell ref="M14:N14"/>
    <mergeCell ref="C15:D15"/>
    <mergeCell ref="E15:H15"/>
    <mergeCell ref="I15:J15"/>
    <mergeCell ref="B3:O3"/>
    <mergeCell ref="B4:O4"/>
    <mergeCell ref="B5:O5"/>
    <mergeCell ref="B6:O6"/>
    <mergeCell ref="B7:O7"/>
    <mergeCell ref="B8:O8"/>
    <mergeCell ref="C10:N10"/>
    <mergeCell ref="C11:N11"/>
    <mergeCell ref="C12:E12"/>
    <mergeCell ref="F12:K12"/>
    <mergeCell ref="L12:N12"/>
    <mergeCell ref="K15:N15"/>
    <mergeCell ref="C16:D16"/>
    <mergeCell ref="E16:H16"/>
    <mergeCell ref="I16:J16"/>
    <mergeCell ref="K16:N16"/>
    <mergeCell ref="Q24:R24"/>
    <mergeCell ref="S24:T24"/>
    <mergeCell ref="K25:N25"/>
    <mergeCell ref="K26:N26"/>
    <mergeCell ref="C17:D17"/>
    <mergeCell ref="E17:H17"/>
    <mergeCell ref="I17:J17"/>
    <mergeCell ref="K17:N17"/>
    <mergeCell ref="K28:N28"/>
    <mergeCell ref="C18:D18"/>
    <mergeCell ref="E18:H18"/>
    <mergeCell ref="I18:J18"/>
    <mergeCell ref="K18:N18"/>
    <mergeCell ref="C19:D19"/>
    <mergeCell ref="E19:H19"/>
    <mergeCell ref="I19:J19"/>
    <mergeCell ref="K19:N19"/>
    <mergeCell ref="C20:D20"/>
    <mergeCell ref="E20:H20"/>
    <mergeCell ref="I20:J20"/>
    <mergeCell ref="K20:N20"/>
    <mergeCell ref="C21:N21"/>
    <mergeCell ref="C22:J22"/>
    <mergeCell ref="K22:N22"/>
    <mergeCell ref="K60:N60"/>
    <mergeCell ref="K39:N39"/>
    <mergeCell ref="K40:N40"/>
    <mergeCell ref="K41:N41"/>
    <mergeCell ref="C23:D23"/>
    <mergeCell ref="E23:J23"/>
    <mergeCell ref="K23:N23"/>
    <mergeCell ref="C24:D24"/>
    <mergeCell ref="E24:E25"/>
    <mergeCell ref="F24:F25"/>
    <mergeCell ref="H24:H25"/>
    <mergeCell ref="I24:I25"/>
    <mergeCell ref="J24:J25"/>
    <mergeCell ref="K24:N24"/>
    <mergeCell ref="K29:N29"/>
    <mergeCell ref="K30:N30"/>
    <mergeCell ref="K31:N31"/>
    <mergeCell ref="K32:N33"/>
    <mergeCell ref="K34:N34"/>
    <mergeCell ref="K35:N35"/>
    <mergeCell ref="K36:N36"/>
    <mergeCell ref="K37:N37"/>
    <mergeCell ref="K38:N38"/>
    <mergeCell ref="K27:N27"/>
    <mergeCell ref="K51:N51"/>
    <mergeCell ref="K52:N52"/>
    <mergeCell ref="K53:N53"/>
    <mergeCell ref="K54:N54"/>
    <mergeCell ref="K55:N55"/>
    <mergeCell ref="K56:N56"/>
    <mergeCell ref="K57:N57"/>
    <mergeCell ref="K58:N58"/>
    <mergeCell ref="K59:N59"/>
    <mergeCell ref="K42:N42"/>
    <mergeCell ref="K43:N43"/>
    <mergeCell ref="K44:N44"/>
    <mergeCell ref="K45:N45"/>
    <mergeCell ref="K46:N46"/>
    <mergeCell ref="K47:N47"/>
    <mergeCell ref="K48:N48"/>
    <mergeCell ref="K49:N49"/>
    <mergeCell ref="K50:N50"/>
    <mergeCell ref="K61:N61"/>
    <mergeCell ref="K62:N62"/>
    <mergeCell ref="F68:H68"/>
    <mergeCell ref="I68:N68"/>
    <mergeCell ref="C69:E69"/>
    <mergeCell ref="F69:H69"/>
    <mergeCell ref="I69:K69"/>
    <mergeCell ref="L69:N69"/>
    <mergeCell ref="K70:N70"/>
    <mergeCell ref="C67:E67"/>
    <mergeCell ref="F67:H67"/>
    <mergeCell ref="I67:K67"/>
    <mergeCell ref="L67:N67"/>
    <mergeCell ref="C68:E68"/>
    <mergeCell ref="C63:N63"/>
    <mergeCell ref="C64:G64"/>
    <mergeCell ref="C66:E66"/>
    <mergeCell ref="F66:H66"/>
    <mergeCell ref="I66:N66"/>
  </mergeCells>
  <printOptions horizontalCentered="1" verticalCentered="1"/>
  <pageMargins left="0" right="0" top="0" bottom="0" header="0" footer="0"/>
  <pageSetup scale="83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79"/>
  <sheetViews>
    <sheetView showGridLines="0" topLeftCell="A37" workbookViewId="0">
      <selection activeCell="I66" sqref="I66:N66"/>
    </sheetView>
  </sheetViews>
  <sheetFormatPr defaultColWidth="0" defaultRowHeight="12.75" customHeight="1" zeroHeight="1" x14ac:dyDescent="0.3"/>
  <cols>
    <col min="1" max="1" width="2.3828125" customWidth="1"/>
    <col min="2" max="2" width="9.15234375" customWidth="1"/>
    <col min="3" max="4" width="10.69140625" customWidth="1"/>
    <col min="5" max="5" width="10.84375" customWidth="1"/>
    <col min="6" max="13" width="9.69140625" customWidth="1"/>
    <col min="14" max="14" width="11.69140625" customWidth="1"/>
    <col min="15" max="15" width="9.15234375" customWidth="1"/>
    <col min="16" max="16" width="2.3828125" customWidth="1"/>
    <col min="17" max="16384" width="9.15234375" hidden="1"/>
  </cols>
  <sheetData>
    <row r="1" spans="1:256" ht="12.4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2.45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3" customHeight="1" x14ac:dyDescent="0.3">
      <c r="A3" s="2"/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15" x14ac:dyDescent="0.35">
      <c r="A4" s="2"/>
      <c r="B4" s="65" t="s">
        <v>47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  <c r="P4" s="2"/>
    </row>
    <row r="5" spans="1:256" ht="15" x14ac:dyDescent="0.35">
      <c r="A5" s="2"/>
      <c r="B5" s="65" t="s">
        <v>48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2"/>
    </row>
    <row r="6" spans="1:256" ht="12.45" x14ac:dyDescent="0.3">
      <c r="A6" s="2"/>
      <c r="B6" s="68" t="s">
        <v>49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  <c r="P6" s="2"/>
    </row>
    <row r="7" spans="1:256" ht="12.45" x14ac:dyDescent="0.3">
      <c r="A7" s="2"/>
      <c r="B7" s="71" t="s">
        <v>50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2"/>
    </row>
    <row r="8" spans="1:256" ht="12.45" x14ac:dyDescent="0.3">
      <c r="A8" s="2"/>
      <c r="B8" s="71" t="s">
        <v>51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  <c r="P8" s="2"/>
    </row>
    <row r="9" spans="1:256" ht="12.45" x14ac:dyDescent="0.3">
      <c r="A9" s="2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  <c r="P9" s="2"/>
    </row>
    <row r="10" spans="1:256" ht="12.45" x14ac:dyDescent="0.3">
      <c r="A10" s="2"/>
      <c r="B10" s="9"/>
      <c r="C10" s="61" t="s">
        <v>54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11"/>
      <c r="P10" s="2"/>
    </row>
    <row r="11" spans="1:256" ht="12.45" x14ac:dyDescent="0.3">
      <c r="A11" s="2"/>
      <c r="B11" s="9"/>
      <c r="C11" s="61" t="s">
        <v>53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11"/>
      <c r="P11" s="2"/>
    </row>
    <row r="12" spans="1:256" s="1" customFormat="1" ht="15.45" x14ac:dyDescent="0.4">
      <c r="A12" s="2"/>
      <c r="B12" s="18"/>
      <c r="C12" s="78"/>
      <c r="D12" s="78"/>
      <c r="E12" s="78"/>
      <c r="F12" s="77"/>
      <c r="G12" s="77"/>
      <c r="H12" s="77"/>
      <c r="I12" s="77"/>
      <c r="J12" s="77"/>
      <c r="K12" s="77"/>
      <c r="L12" s="78"/>
      <c r="M12" s="78"/>
      <c r="N12" s="78"/>
      <c r="O12" s="19"/>
      <c r="P12" s="2"/>
    </row>
    <row r="13" spans="1:256" s="1" customFormat="1" ht="14.15" x14ac:dyDescent="0.35">
      <c r="A13" s="2"/>
      <c r="B13" s="18"/>
      <c r="C13" s="59" t="s">
        <v>0</v>
      </c>
      <c r="D13" s="59"/>
      <c r="E13" s="21" t="str">
        <f>IF(Info!F13=""," ",Info!F13)</f>
        <v xml:space="preserve"> </v>
      </c>
      <c r="F13" s="61"/>
      <c r="G13" s="61"/>
      <c r="H13" s="61"/>
      <c r="I13" s="61"/>
      <c r="J13" s="61"/>
      <c r="K13" s="61"/>
      <c r="L13" s="12" t="s">
        <v>2</v>
      </c>
      <c r="M13" s="76" t="str">
        <f>IF(Info!F14=""," ",Info!F14)</f>
        <v xml:space="preserve"> </v>
      </c>
      <c r="N13" s="76"/>
      <c r="O13" s="19"/>
      <c r="P13" s="2"/>
    </row>
    <row r="14" spans="1:256" s="1" customFormat="1" ht="14.15" x14ac:dyDescent="0.35">
      <c r="A14" s="2"/>
      <c r="B14" s="18"/>
      <c r="C14" s="59" t="s">
        <v>1</v>
      </c>
      <c r="D14" s="59"/>
      <c r="E14" s="22">
        <v>5</v>
      </c>
      <c r="F14" s="61"/>
      <c r="G14" s="61"/>
      <c r="H14" s="61"/>
      <c r="I14" s="61"/>
      <c r="J14" s="61"/>
      <c r="K14" s="61"/>
      <c r="L14" s="23"/>
      <c r="M14" s="61"/>
      <c r="N14" s="61"/>
      <c r="O14" s="19"/>
      <c r="P14" s="2"/>
    </row>
    <row r="15" spans="1:256" s="1" customFormat="1" ht="15.75" customHeight="1" x14ac:dyDescent="0.35">
      <c r="A15" s="2"/>
      <c r="B15" s="18"/>
      <c r="C15" s="59" t="s">
        <v>3</v>
      </c>
      <c r="D15" s="59"/>
      <c r="E15" s="81" t="str">
        <f>IF(Info!F15=""," ",Info!F15)</f>
        <v xml:space="preserve"> </v>
      </c>
      <c r="F15" s="81"/>
      <c r="G15" s="81"/>
      <c r="H15" s="81"/>
      <c r="I15" s="61" t="s">
        <v>8</v>
      </c>
      <c r="J15" s="61"/>
      <c r="K15" s="81" t="str">
        <f>IF(Info!F17=""," ",Info!F17)</f>
        <v xml:space="preserve"> </v>
      </c>
      <c r="L15" s="81"/>
      <c r="M15" s="81"/>
      <c r="N15" s="81"/>
      <c r="O15" s="19"/>
      <c r="P15" s="2"/>
    </row>
    <row r="16" spans="1:256" s="1" customFormat="1" ht="14.15" x14ac:dyDescent="0.35">
      <c r="A16" s="2"/>
      <c r="B16" s="18"/>
      <c r="C16" s="59" t="s">
        <v>4</v>
      </c>
      <c r="D16" s="59"/>
      <c r="E16" s="81" t="str">
        <f>IF(Info!F16=""," ",Info!F16)</f>
        <v xml:space="preserve"> </v>
      </c>
      <c r="F16" s="81"/>
      <c r="G16" s="81"/>
      <c r="H16" s="81"/>
      <c r="I16" s="61" t="s">
        <v>9</v>
      </c>
      <c r="J16" s="61"/>
      <c r="K16" s="80" t="str">
        <f>IF(Info!F20=""," ",Info!F20)</f>
        <v xml:space="preserve"> </v>
      </c>
      <c r="L16" s="80"/>
      <c r="M16" s="80"/>
      <c r="N16" s="80"/>
      <c r="O16" s="19"/>
      <c r="P16" s="2"/>
    </row>
    <row r="17" spans="1:20" s="1" customFormat="1" ht="14.15" x14ac:dyDescent="0.35">
      <c r="A17" s="2"/>
      <c r="B17" s="18"/>
      <c r="C17" s="59" t="s">
        <v>5</v>
      </c>
      <c r="D17" s="59"/>
      <c r="E17" s="81" t="str">
        <f>IF(Info!F19=""," ",Info!F19)</f>
        <v xml:space="preserve"> </v>
      </c>
      <c r="F17" s="81"/>
      <c r="G17" s="81"/>
      <c r="H17" s="81"/>
      <c r="I17" s="61" t="s">
        <v>10</v>
      </c>
      <c r="J17" s="61"/>
      <c r="K17" s="80" t="str">
        <f>IF(Info!F21=""," ",Info!F21)</f>
        <v xml:space="preserve"> </v>
      </c>
      <c r="L17" s="80"/>
      <c r="M17" s="80"/>
      <c r="N17" s="80"/>
      <c r="O17" s="19"/>
      <c r="P17" s="2"/>
    </row>
    <row r="18" spans="1:20" s="1" customFormat="1" ht="14.15" x14ac:dyDescent="0.35">
      <c r="A18" s="2"/>
      <c r="B18" s="18"/>
      <c r="C18" s="59" t="s">
        <v>6</v>
      </c>
      <c r="D18" s="59"/>
      <c r="E18" s="81" t="str">
        <f>IF(Info!F24=""," ",Info!F24)</f>
        <v xml:space="preserve"> </v>
      </c>
      <c r="F18" s="81"/>
      <c r="G18" s="81"/>
      <c r="H18" s="81"/>
      <c r="I18" s="61" t="s">
        <v>11</v>
      </c>
      <c r="J18" s="61"/>
      <c r="K18" s="80" t="str">
        <f>IF(Info!F22=""," ",Info!F22)</f>
        <v xml:space="preserve"> </v>
      </c>
      <c r="L18" s="80"/>
      <c r="M18" s="80"/>
      <c r="N18" s="80"/>
      <c r="O18" s="19"/>
      <c r="P18" s="2"/>
    </row>
    <row r="19" spans="1:20" s="1" customFormat="1" ht="14.15" x14ac:dyDescent="0.35">
      <c r="A19" s="2"/>
      <c r="B19" s="18"/>
      <c r="C19" s="59" t="s">
        <v>40</v>
      </c>
      <c r="D19" s="59"/>
      <c r="E19" s="79" t="str">
        <f>IF(Info!F26=""," ",Info!F26)</f>
        <v xml:space="preserve"> </v>
      </c>
      <c r="F19" s="79"/>
      <c r="G19" s="79"/>
      <c r="H19" s="79"/>
      <c r="I19" s="61" t="s">
        <v>12</v>
      </c>
      <c r="J19" s="61"/>
      <c r="K19" s="79" t="str">
        <f>IF(Info!F23=""," ",Info!F23)</f>
        <v xml:space="preserve"> </v>
      </c>
      <c r="L19" s="79"/>
      <c r="M19" s="79"/>
      <c r="N19" s="79"/>
      <c r="O19" s="19"/>
      <c r="P19" s="2"/>
    </row>
    <row r="20" spans="1:20" s="1" customFormat="1" ht="14.15" x14ac:dyDescent="0.35">
      <c r="A20" s="2"/>
      <c r="B20" s="18"/>
      <c r="C20" s="59" t="s">
        <v>7</v>
      </c>
      <c r="D20" s="59"/>
      <c r="E20" s="99" t="s">
        <v>72</v>
      </c>
      <c r="F20" s="99"/>
      <c r="G20" s="99"/>
      <c r="H20" s="99"/>
      <c r="I20" s="61" t="s">
        <v>13</v>
      </c>
      <c r="J20" s="61"/>
      <c r="K20" s="80" t="str">
        <f>IF(Info!F25=""," ",Info!F25)</f>
        <v xml:space="preserve"> </v>
      </c>
      <c r="L20" s="80"/>
      <c r="M20" s="80"/>
      <c r="N20" s="80"/>
      <c r="O20" s="19"/>
      <c r="P20" s="2"/>
    </row>
    <row r="21" spans="1:20" s="1" customFormat="1" ht="14.6" thickBot="1" x14ac:dyDescent="0.4">
      <c r="A21" s="2"/>
      <c r="B21" s="18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19"/>
      <c r="P21" s="2"/>
    </row>
    <row r="22" spans="1:20" ht="13.3" thickTop="1" thickBot="1" x14ac:dyDescent="0.35">
      <c r="A22" s="2"/>
      <c r="B22" s="9"/>
      <c r="C22" s="101" t="s">
        <v>37</v>
      </c>
      <c r="D22" s="102"/>
      <c r="E22" s="102"/>
      <c r="F22" s="102"/>
      <c r="G22" s="102"/>
      <c r="H22" s="102"/>
      <c r="I22" s="102"/>
      <c r="J22" s="103"/>
      <c r="K22" s="96"/>
      <c r="L22" s="97"/>
      <c r="M22" s="97"/>
      <c r="N22" s="98"/>
      <c r="O22" s="11"/>
      <c r="P22" s="2"/>
    </row>
    <row r="23" spans="1:20" ht="12.9" thickTop="1" x14ac:dyDescent="0.3">
      <c r="A23" s="2"/>
      <c r="B23" s="9"/>
      <c r="C23" s="117" t="s">
        <v>14</v>
      </c>
      <c r="D23" s="118"/>
      <c r="E23" s="61" t="s">
        <v>38</v>
      </c>
      <c r="F23" s="61"/>
      <c r="G23" s="61"/>
      <c r="H23" s="61"/>
      <c r="I23" s="61"/>
      <c r="J23" s="119"/>
      <c r="K23" s="85"/>
      <c r="L23" s="86"/>
      <c r="M23" s="86"/>
      <c r="N23" s="87"/>
      <c r="O23" s="11"/>
      <c r="P23" s="2"/>
    </row>
    <row r="24" spans="1:20" ht="12.45" x14ac:dyDescent="0.3">
      <c r="A24" s="2"/>
      <c r="B24" s="9"/>
      <c r="C24" s="115" t="s">
        <v>15</v>
      </c>
      <c r="D24" s="116"/>
      <c r="E24" s="104" t="s">
        <v>45</v>
      </c>
      <c r="F24" s="104" t="s">
        <v>30</v>
      </c>
      <c r="G24" s="39" t="s">
        <v>78</v>
      </c>
      <c r="H24" s="106" t="s">
        <v>60</v>
      </c>
      <c r="I24" s="108"/>
      <c r="J24" s="110"/>
      <c r="K24" s="85" t="s">
        <v>18</v>
      </c>
      <c r="L24" s="86"/>
      <c r="M24" s="86"/>
      <c r="N24" s="87"/>
      <c r="O24" s="11"/>
      <c r="P24" s="2"/>
      <c r="Q24" s="88" t="s">
        <v>43</v>
      </c>
      <c r="R24" s="89"/>
      <c r="S24" s="88" t="s">
        <v>44</v>
      </c>
      <c r="T24" s="89"/>
    </row>
    <row r="25" spans="1:20" ht="12.9" thickBot="1" x14ac:dyDescent="0.35">
      <c r="A25" s="2"/>
      <c r="B25" s="9"/>
      <c r="C25" s="37" t="s">
        <v>16</v>
      </c>
      <c r="D25" s="38" t="s">
        <v>17</v>
      </c>
      <c r="E25" s="105"/>
      <c r="F25" s="105"/>
      <c r="G25" s="40" t="s">
        <v>79</v>
      </c>
      <c r="H25" s="107"/>
      <c r="I25" s="109"/>
      <c r="J25" s="111"/>
      <c r="K25" s="85" t="s">
        <v>19</v>
      </c>
      <c r="L25" s="86"/>
      <c r="M25" s="86"/>
      <c r="N25" s="87"/>
      <c r="O25" s="11"/>
      <c r="P25" s="2"/>
      <c r="Q25" s="43" t="s">
        <v>73</v>
      </c>
      <c r="R25" s="43" t="s">
        <v>74</v>
      </c>
      <c r="S25" s="43" t="s">
        <v>73</v>
      </c>
      <c r="T25" s="43" t="s">
        <v>74</v>
      </c>
    </row>
    <row r="26" spans="1:20" ht="12.9" thickTop="1" x14ac:dyDescent="0.3">
      <c r="A26" s="2"/>
      <c r="B26" s="9"/>
      <c r="C26" s="33"/>
      <c r="D26" s="34"/>
      <c r="E26" s="35"/>
      <c r="F26" s="36"/>
      <c r="G26" s="36"/>
      <c r="H26" s="49" t="str">
        <f>IF(G26=""," ",IF('501.17 Spec11'!$I$5=2,Page5!Q26,Page5!R26))</f>
        <v xml:space="preserve"> </v>
      </c>
      <c r="I26" s="52"/>
      <c r="J26" s="49" t="str">
        <f>IF(I26=""," ",IF('501.17 Spec11'!$I$5=2,Page5!S26,Page5!T26))</f>
        <v xml:space="preserve"> </v>
      </c>
      <c r="K26" s="85" t="s">
        <v>20</v>
      </c>
      <c r="L26" s="86"/>
      <c r="M26" s="86"/>
      <c r="N26" s="87"/>
      <c r="O26" s="11"/>
      <c r="P26" s="2"/>
      <c r="Q26" s="17">
        <f>IF(G26&lt;5,105,IF(G26&lt;=9,100,IF(G26&lt;12,98,93)))</f>
        <v>105</v>
      </c>
      <c r="R26" s="17">
        <f>IF(G26&lt;10,105,IF(G26&lt;=20,100,IF(G26&lt;23,98,95)))</f>
        <v>105</v>
      </c>
      <c r="S26">
        <f>IF(I26&lt;5,105,IF(I26&lt;=9,100,IF(I26&lt;12,98,93)))</f>
        <v>105</v>
      </c>
      <c r="T26">
        <f>IF(I26&lt;10,105,IF(I26&lt;=20,100,IF(I26&lt;23,98,95)))</f>
        <v>105</v>
      </c>
    </row>
    <row r="27" spans="1:20" ht="12.45" x14ac:dyDescent="0.3">
      <c r="A27" s="2"/>
      <c r="B27" s="9"/>
      <c r="C27" s="25"/>
      <c r="D27" s="26"/>
      <c r="E27" s="27"/>
      <c r="F27" s="28"/>
      <c r="G27" s="28"/>
      <c r="H27" s="49" t="str">
        <f>IF(G27=""," ",IF('501.17 Spec11'!$I$5=2,Page5!Q27,Page5!R27))</f>
        <v xml:space="preserve"> </v>
      </c>
      <c r="I27" s="53"/>
      <c r="J27" s="49" t="str">
        <f>IF(I27=""," ",IF('501.17 Spec11'!$I$5=2,Page5!S27,Page5!T27))</f>
        <v xml:space="preserve"> </v>
      </c>
      <c r="K27" s="85" t="s">
        <v>21</v>
      </c>
      <c r="L27" s="86"/>
      <c r="M27" s="86"/>
      <c r="N27" s="87"/>
      <c r="O27" s="11"/>
      <c r="P27" s="2"/>
      <c r="Q27" s="17">
        <f t="shared" ref="Q27:Q62" si="0">IF(G27&lt;5,105,IF(G27&lt;=9,100,IF(G27&lt;12,98,93)))</f>
        <v>105</v>
      </c>
      <c r="R27" s="17">
        <f t="shared" ref="R27:R62" si="1">IF(G27&lt;10,105,IF(G27&lt;=20,100,IF(G27&lt;23,98,95)))</f>
        <v>105</v>
      </c>
      <c r="S27">
        <f t="shared" ref="S27:S62" si="2">IF(I27&lt;5,105,IF(I27&lt;=9,100,IF(I27&lt;12,98,93)))</f>
        <v>105</v>
      </c>
      <c r="T27">
        <f t="shared" ref="T27:T62" si="3">IF(I27&lt;10,105,IF(I27&lt;=20,100,IF(I27&lt;23,98,95)))</f>
        <v>105</v>
      </c>
    </row>
    <row r="28" spans="1:20" ht="12.45" x14ac:dyDescent="0.3">
      <c r="A28" s="2"/>
      <c r="B28" s="9"/>
      <c r="C28" s="25"/>
      <c r="D28" s="26"/>
      <c r="E28" s="27"/>
      <c r="F28" s="28"/>
      <c r="G28" s="28"/>
      <c r="H28" s="49" t="str">
        <f>IF(G28=""," ",IF('501.17 Spec11'!$I$5=2,Page5!Q28,Page5!R28))</f>
        <v xml:space="preserve"> </v>
      </c>
      <c r="I28" s="53"/>
      <c r="J28" s="49" t="str">
        <f>IF(I28=""," ",IF('501.17 Spec11'!$I$5=2,Page5!S28,Page5!T28))</f>
        <v xml:space="preserve"> </v>
      </c>
      <c r="K28" s="85" t="s">
        <v>22</v>
      </c>
      <c r="L28" s="86"/>
      <c r="M28" s="86"/>
      <c r="N28" s="87"/>
      <c r="O28" s="11"/>
      <c r="P28" s="2"/>
      <c r="Q28" s="17">
        <f t="shared" si="0"/>
        <v>105</v>
      </c>
      <c r="R28" s="17">
        <f t="shared" si="1"/>
        <v>105</v>
      </c>
      <c r="S28">
        <f t="shared" si="2"/>
        <v>105</v>
      </c>
      <c r="T28">
        <f t="shared" si="3"/>
        <v>105</v>
      </c>
    </row>
    <row r="29" spans="1:20" ht="12.45" x14ac:dyDescent="0.3">
      <c r="A29" s="2"/>
      <c r="B29" s="9"/>
      <c r="C29" s="25"/>
      <c r="D29" s="26"/>
      <c r="E29" s="27"/>
      <c r="F29" s="28"/>
      <c r="G29" s="28"/>
      <c r="H29" s="49" t="str">
        <f>IF(G29=""," ",IF('501.17 Spec11'!$I$5=2,Page5!Q29,Page5!R29))</f>
        <v xml:space="preserve"> </v>
      </c>
      <c r="I29" s="53"/>
      <c r="J29" s="49" t="str">
        <f>IF(I29=""," ",IF('501.17 Spec11'!$I$5=2,Page5!S29,Page5!T29))</f>
        <v xml:space="preserve"> </v>
      </c>
      <c r="K29" s="85"/>
      <c r="L29" s="86"/>
      <c r="M29" s="86"/>
      <c r="N29" s="87"/>
      <c r="O29" s="11"/>
      <c r="P29" s="2"/>
      <c r="Q29" s="17">
        <f t="shared" si="0"/>
        <v>105</v>
      </c>
      <c r="R29" s="17">
        <f t="shared" si="1"/>
        <v>105</v>
      </c>
      <c r="S29">
        <f t="shared" si="2"/>
        <v>105</v>
      </c>
      <c r="T29">
        <f t="shared" si="3"/>
        <v>105</v>
      </c>
    </row>
    <row r="30" spans="1:20" ht="12.9" thickBot="1" x14ac:dyDescent="0.35">
      <c r="A30" s="2"/>
      <c r="B30" s="9"/>
      <c r="C30" s="25"/>
      <c r="D30" s="26"/>
      <c r="E30" s="27"/>
      <c r="F30" s="28"/>
      <c r="G30" s="28"/>
      <c r="H30" s="49" t="str">
        <f>IF(G30=""," ",IF('501.17 Spec11'!$I$5=2,Page5!Q30,Page5!R30))</f>
        <v xml:space="preserve"> </v>
      </c>
      <c r="I30" s="53"/>
      <c r="J30" s="49" t="str">
        <f>IF(I30=""," ",IF('501.17 Spec11'!$I$5=2,Page5!S30,Page5!T30))</f>
        <v xml:space="preserve"> </v>
      </c>
      <c r="K30" s="93"/>
      <c r="L30" s="94"/>
      <c r="M30" s="94"/>
      <c r="N30" s="95"/>
      <c r="O30" s="11"/>
      <c r="P30" s="2"/>
      <c r="Q30" s="17">
        <f t="shared" si="0"/>
        <v>105</v>
      </c>
      <c r="R30" s="17">
        <f t="shared" si="1"/>
        <v>105</v>
      </c>
      <c r="S30">
        <f t="shared" si="2"/>
        <v>105</v>
      </c>
      <c r="T30">
        <f t="shared" si="3"/>
        <v>105</v>
      </c>
    </row>
    <row r="31" spans="1:20" ht="12.9" thickTop="1" x14ac:dyDescent="0.3">
      <c r="A31" s="2"/>
      <c r="B31" s="9"/>
      <c r="C31" s="25"/>
      <c r="D31" s="26"/>
      <c r="E31" s="27"/>
      <c r="F31" s="28"/>
      <c r="G31" s="28"/>
      <c r="H31" s="49" t="str">
        <f>IF(G31=""," ",IF('501.17 Spec11'!$I$5=2,Page5!Q31,Page5!R31))</f>
        <v xml:space="preserve"> </v>
      </c>
      <c r="I31" s="53"/>
      <c r="J31" s="49" t="str">
        <f>IF(I31=""," ",IF('501.17 Spec11'!$I$5=2,Page5!S31,Page5!T31))</f>
        <v xml:space="preserve"> </v>
      </c>
      <c r="K31" s="96" t="s">
        <v>31</v>
      </c>
      <c r="L31" s="97"/>
      <c r="M31" s="97"/>
      <c r="N31" s="98"/>
      <c r="O31" s="11"/>
      <c r="P31" s="2"/>
      <c r="Q31" s="17">
        <f t="shared" si="0"/>
        <v>105</v>
      </c>
      <c r="R31" s="17">
        <f t="shared" si="1"/>
        <v>105</v>
      </c>
      <c r="S31">
        <f t="shared" si="2"/>
        <v>105</v>
      </c>
      <c r="T31">
        <f t="shared" si="3"/>
        <v>105</v>
      </c>
    </row>
    <row r="32" spans="1:20" ht="14.5" customHeight="1" x14ac:dyDescent="0.3">
      <c r="A32" s="2"/>
      <c r="B32" s="9"/>
      <c r="C32" s="25"/>
      <c r="D32" s="26"/>
      <c r="E32" s="27"/>
      <c r="F32" s="28"/>
      <c r="G32" s="28"/>
      <c r="H32" s="49" t="str">
        <f>IF(G32=""," ",IF('501.17 Spec11'!$I$5=2,Page5!Q32,Page5!R32))</f>
        <v xml:space="preserve"> </v>
      </c>
      <c r="I32" s="54"/>
      <c r="J32" s="49" t="str">
        <f>IF(I32=""," ",IF('501.17 Spec11'!$I$5=2,Page5!S32,Page5!T32))</f>
        <v xml:space="preserve"> </v>
      </c>
      <c r="K32" s="82" t="str">
        <f>IF(C26=""," ",IF(H64=0,"Do Meet","Do Not Meet"))</f>
        <v xml:space="preserve"> </v>
      </c>
      <c r="L32" s="83"/>
      <c r="M32" s="83"/>
      <c r="N32" s="84"/>
      <c r="O32" s="11"/>
      <c r="P32" s="2"/>
      <c r="Q32" s="17">
        <f t="shared" si="0"/>
        <v>105</v>
      </c>
      <c r="R32" s="17">
        <f t="shared" si="1"/>
        <v>105</v>
      </c>
      <c r="S32">
        <f t="shared" si="2"/>
        <v>105</v>
      </c>
      <c r="T32">
        <f t="shared" si="3"/>
        <v>105</v>
      </c>
    </row>
    <row r="33" spans="1:20" ht="14.5" customHeight="1" x14ac:dyDescent="0.3">
      <c r="A33" s="2"/>
      <c r="B33" s="9"/>
      <c r="C33" s="25"/>
      <c r="D33" s="26"/>
      <c r="E33" s="27"/>
      <c r="F33" s="28"/>
      <c r="G33" s="28"/>
      <c r="H33" s="49" t="str">
        <f>IF(G33=""," ",IF('501.17 Spec11'!$I$5=2,Page5!Q33,Page5!R33))</f>
        <v xml:space="preserve"> </v>
      </c>
      <c r="I33" s="53"/>
      <c r="J33" s="49" t="str">
        <f>IF(I33=""," ",IF('501.17 Spec11'!$I$5=2,Page5!S33,Page5!T33))</f>
        <v xml:space="preserve"> </v>
      </c>
      <c r="K33" s="82"/>
      <c r="L33" s="83"/>
      <c r="M33" s="83"/>
      <c r="N33" s="84"/>
      <c r="O33" s="11"/>
      <c r="P33" s="2"/>
      <c r="Q33" s="17">
        <f t="shared" si="0"/>
        <v>105</v>
      </c>
      <c r="R33" s="17">
        <f t="shared" si="1"/>
        <v>105</v>
      </c>
      <c r="S33">
        <f t="shared" si="2"/>
        <v>105</v>
      </c>
      <c r="T33">
        <f t="shared" si="3"/>
        <v>105</v>
      </c>
    </row>
    <row r="34" spans="1:20" ht="12.45" x14ac:dyDescent="0.3">
      <c r="A34" s="2"/>
      <c r="B34" s="9"/>
      <c r="C34" s="25"/>
      <c r="D34" s="26"/>
      <c r="E34" s="27"/>
      <c r="F34" s="28"/>
      <c r="G34" s="28"/>
      <c r="H34" s="49" t="str">
        <f>IF(G34=""," ",IF('501.17 Spec11'!$I$5=2,Page5!Q34,Page5!R34))</f>
        <v xml:space="preserve"> </v>
      </c>
      <c r="I34" s="53"/>
      <c r="J34" s="49" t="str">
        <f>IF(I34=""," ",IF('501.17 Spec11'!$I$5=2,Page5!S34,Page5!T34))</f>
        <v xml:space="preserve"> </v>
      </c>
      <c r="K34" s="85" t="s">
        <v>23</v>
      </c>
      <c r="L34" s="86"/>
      <c r="M34" s="86"/>
      <c r="N34" s="87"/>
      <c r="O34" s="11"/>
      <c r="P34" s="2"/>
      <c r="Q34" s="17">
        <f t="shared" si="0"/>
        <v>105</v>
      </c>
      <c r="R34" s="17">
        <f t="shared" si="1"/>
        <v>105</v>
      </c>
      <c r="S34">
        <f t="shared" si="2"/>
        <v>105</v>
      </c>
      <c r="T34">
        <f t="shared" si="3"/>
        <v>105</v>
      </c>
    </row>
    <row r="35" spans="1:20" ht="12.9" thickBot="1" x14ac:dyDescent="0.35">
      <c r="A35" s="2"/>
      <c r="B35" s="9"/>
      <c r="C35" s="25"/>
      <c r="D35" s="26"/>
      <c r="E35" s="27"/>
      <c r="F35" s="28"/>
      <c r="G35" s="28"/>
      <c r="H35" s="49" t="str">
        <f>IF(G35=""," ",IF('501.17 Spec11'!$I$5=2,Page5!Q35,Page5!R35))</f>
        <v xml:space="preserve"> </v>
      </c>
      <c r="I35" s="53"/>
      <c r="J35" s="49" t="str">
        <f>IF(I35=""," ",IF('501.17 Spec11'!$I$5=2,Page5!S35,Page5!T35))</f>
        <v xml:space="preserve"> </v>
      </c>
      <c r="K35" s="93" t="s">
        <v>75</v>
      </c>
      <c r="L35" s="94"/>
      <c r="M35" s="94"/>
      <c r="N35" s="95"/>
      <c r="O35" s="11"/>
      <c r="P35" s="2"/>
      <c r="Q35" s="17">
        <f t="shared" si="0"/>
        <v>105</v>
      </c>
      <c r="R35" s="17">
        <f t="shared" si="1"/>
        <v>105</v>
      </c>
      <c r="S35">
        <f t="shared" si="2"/>
        <v>105</v>
      </c>
      <c r="T35">
        <f t="shared" si="3"/>
        <v>105</v>
      </c>
    </row>
    <row r="36" spans="1:20" ht="12.9" thickTop="1" x14ac:dyDescent="0.3">
      <c r="A36" s="2"/>
      <c r="B36" s="9"/>
      <c r="C36" s="25"/>
      <c r="D36" s="26"/>
      <c r="E36" s="27"/>
      <c r="F36" s="28"/>
      <c r="G36" s="28"/>
      <c r="H36" s="49" t="str">
        <f>IF(G36=""," ",IF('501.17 Spec11'!$I$5=2,Page5!Q36,Page5!R36))</f>
        <v xml:space="preserve"> </v>
      </c>
      <c r="I36" s="53"/>
      <c r="J36" s="49" t="str">
        <f>IF(I36=""," ",IF('501.17 Spec11'!$I$5=2,Page5!S36,Page5!T36))</f>
        <v xml:space="preserve"> </v>
      </c>
      <c r="K36" s="96"/>
      <c r="L36" s="97"/>
      <c r="M36" s="97"/>
      <c r="N36" s="98"/>
      <c r="O36" s="11"/>
      <c r="P36" s="2"/>
      <c r="Q36" s="17">
        <f t="shared" si="0"/>
        <v>105</v>
      </c>
      <c r="R36" s="17">
        <f t="shared" si="1"/>
        <v>105</v>
      </c>
      <c r="S36">
        <f t="shared" si="2"/>
        <v>105</v>
      </c>
      <c r="T36">
        <f t="shared" si="3"/>
        <v>105</v>
      </c>
    </row>
    <row r="37" spans="1:20" ht="12.45" x14ac:dyDescent="0.3">
      <c r="A37" s="2"/>
      <c r="B37" s="9"/>
      <c r="C37" s="25"/>
      <c r="D37" s="26"/>
      <c r="E37" s="27"/>
      <c r="F37" s="28"/>
      <c r="G37" s="28"/>
      <c r="H37" s="49" t="str">
        <f>IF(G37=""," ",IF('501.17 Spec11'!$I$5=2,Page5!Q37,Page5!R37))</f>
        <v xml:space="preserve"> </v>
      </c>
      <c r="I37" s="53"/>
      <c r="J37" s="49" t="str">
        <f>IF(I37=""," ",IF('501.17 Spec11'!$I$5=2,Page5!S37,Page5!T37))</f>
        <v xml:space="preserve"> </v>
      </c>
      <c r="K37" s="85" t="s">
        <v>24</v>
      </c>
      <c r="L37" s="86"/>
      <c r="M37" s="86"/>
      <c r="N37" s="87"/>
      <c r="O37" s="11"/>
      <c r="P37" s="2"/>
      <c r="Q37" s="17">
        <f t="shared" si="0"/>
        <v>105</v>
      </c>
      <c r="R37" s="17">
        <f t="shared" si="1"/>
        <v>105</v>
      </c>
      <c r="S37">
        <f t="shared" si="2"/>
        <v>105</v>
      </c>
      <c r="T37">
        <f t="shared" si="3"/>
        <v>105</v>
      </c>
    </row>
    <row r="38" spans="1:20" ht="12.9" thickBot="1" x14ac:dyDescent="0.35">
      <c r="A38" s="2"/>
      <c r="B38" s="9"/>
      <c r="C38" s="25"/>
      <c r="D38" s="26"/>
      <c r="E38" s="27"/>
      <c r="F38" s="28"/>
      <c r="G38" s="28"/>
      <c r="H38" s="49" t="str">
        <f>IF(G38=""," ",IF('501.17 Spec11'!$I$5=2,Page5!Q38,Page5!R38))</f>
        <v xml:space="preserve"> </v>
      </c>
      <c r="I38" s="53"/>
      <c r="J38" s="49" t="str">
        <f>IF(I38=""," ",IF('501.17 Spec11'!$I$5=2,Page5!S38,Page5!T38))</f>
        <v xml:space="preserve"> </v>
      </c>
      <c r="K38" s="93"/>
      <c r="L38" s="94"/>
      <c r="M38" s="94"/>
      <c r="N38" s="95"/>
      <c r="O38" s="11"/>
      <c r="P38" s="2"/>
      <c r="Q38" s="17">
        <f t="shared" si="0"/>
        <v>105</v>
      </c>
      <c r="R38" s="17">
        <f t="shared" si="1"/>
        <v>105</v>
      </c>
      <c r="S38">
        <f t="shared" si="2"/>
        <v>105</v>
      </c>
      <c r="T38">
        <f t="shared" si="3"/>
        <v>105</v>
      </c>
    </row>
    <row r="39" spans="1:20" ht="12.9" thickTop="1" x14ac:dyDescent="0.3">
      <c r="A39" s="2"/>
      <c r="B39" s="9"/>
      <c r="C39" s="25"/>
      <c r="D39" s="26"/>
      <c r="E39" s="27"/>
      <c r="F39" s="28"/>
      <c r="G39" s="28"/>
      <c r="H39" s="49" t="str">
        <f>IF(G39=""," ",IF('501.17 Spec11'!$I$5=2,Page5!Q39,Page5!R39))</f>
        <v xml:space="preserve"> </v>
      </c>
      <c r="I39" s="53"/>
      <c r="J39" s="49" t="str">
        <f>IF(I39=""," ",IF('501.17 Spec11'!$I$5=2,Page5!S39,Page5!T39))</f>
        <v xml:space="preserve"> </v>
      </c>
      <c r="K39" s="123"/>
      <c r="L39" s="124"/>
      <c r="M39" s="124"/>
      <c r="N39" s="125"/>
      <c r="O39" s="11"/>
      <c r="P39" s="2"/>
      <c r="Q39" s="17">
        <f t="shared" si="0"/>
        <v>105</v>
      </c>
      <c r="R39" s="17">
        <f t="shared" si="1"/>
        <v>105</v>
      </c>
      <c r="S39">
        <f t="shared" si="2"/>
        <v>105</v>
      </c>
      <c r="T39">
        <f t="shared" si="3"/>
        <v>105</v>
      </c>
    </row>
    <row r="40" spans="1:20" ht="12.45" x14ac:dyDescent="0.3">
      <c r="A40" s="2"/>
      <c r="B40" s="9"/>
      <c r="C40" s="25"/>
      <c r="D40" s="26"/>
      <c r="E40" s="27"/>
      <c r="F40" s="28"/>
      <c r="G40" s="28"/>
      <c r="H40" s="49" t="str">
        <f>IF(G40=""," ",IF('501.17 Spec11'!$I$5=2,Page5!Q40,Page5!R40))</f>
        <v xml:space="preserve"> </v>
      </c>
      <c r="I40" s="53"/>
      <c r="J40" s="49" t="str">
        <f>IF(I40=""," ",IF('501.17 Spec11'!$I$5=2,Page5!S40,Page5!T40))</f>
        <v xml:space="preserve"> </v>
      </c>
      <c r="K40" s="120"/>
      <c r="L40" s="121"/>
      <c r="M40" s="121"/>
      <c r="N40" s="122"/>
      <c r="O40" s="11"/>
      <c r="P40" s="2"/>
      <c r="Q40" s="17">
        <f t="shared" si="0"/>
        <v>105</v>
      </c>
      <c r="R40" s="17">
        <f t="shared" si="1"/>
        <v>105</v>
      </c>
      <c r="S40">
        <f t="shared" si="2"/>
        <v>105</v>
      </c>
      <c r="T40">
        <f t="shared" si="3"/>
        <v>105</v>
      </c>
    </row>
    <row r="41" spans="1:20" ht="12.45" x14ac:dyDescent="0.3">
      <c r="A41" s="2"/>
      <c r="B41" s="9"/>
      <c r="C41" s="25"/>
      <c r="D41" s="26"/>
      <c r="E41" s="27"/>
      <c r="F41" s="28"/>
      <c r="G41" s="28"/>
      <c r="H41" s="49" t="str">
        <f>IF(G41=""," ",IF('501.17 Spec11'!$I$5=2,Page5!Q41,Page5!R41))</f>
        <v xml:space="preserve"> </v>
      </c>
      <c r="I41" s="53"/>
      <c r="J41" s="49" t="str">
        <f>IF(I41=""," ",IF('501.17 Spec11'!$I$5=2,Page5!S41,Page5!T41))</f>
        <v xml:space="preserve"> </v>
      </c>
      <c r="K41" s="120"/>
      <c r="L41" s="121"/>
      <c r="M41" s="121"/>
      <c r="N41" s="122"/>
      <c r="O41" s="11"/>
      <c r="P41" s="2"/>
      <c r="Q41" s="17">
        <f t="shared" si="0"/>
        <v>105</v>
      </c>
      <c r="R41" s="17">
        <f t="shared" si="1"/>
        <v>105</v>
      </c>
      <c r="S41">
        <f t="shared" si="2"/>
        <v>105</v>
      </c>
      <c r="T41">
        <f t="shared" si="3"/>
        <v>105</v>
      </c>
    </row>
    <row r="42" spans="1:20" ht="12.45" x14ac:dyDescent="0.3">
      <c r="A42" s="2"/>
      <c r="B42" s="9"/>
      <c r="C42" s="25"/>
      <c r="D42" s="26"/>
      <c r="E42" s="27"/>
      <c r="F42" s="28"/>
      <c r="G42" s="28"/>
      <c r="H42" s="49" t="str">
        <f>IF(G42=""," ",IF('501.17 Spec11'!$I$5=2,Page5!Q42,Page5!R42))</f>
        <v xml:space="preserve"> </v>
      </c>
      <c r="I42" s="53"/>
      <c r="J42" s="49" t="str">
        <f>IF(I42=""," ",IF('501.17 Spec11'!$I$5=2,Page5!S42,Page5!T42))</f>
        <v xml:space="preserve"> </v>
      </c>
      <c r="K42" s="120"/>
      <c r="L42" s="121"/>
      <c r="M42" s="121"/>
      <c r="N42" s="122"/>
      <c r="O42" s="11"/>
      <c r="P42" s="2"/>
      <c r="Q42" s="17">
        <f t="shared" si="0"/>
        <v>105</v>
      </c>
      <c r="R42" s="17">
        <f t="shared" si="1"/>
        <v>105</v>
      </c>
      <c r="S42">
        <f t="shared" si="2"/>
        <v>105</v>
      </c>
      <c r="T42">
        <f t="shared" si="3"/>
        <v>105</v>
      </c>
    </row>
    <row r="43" spans="1:20" ht="12.45" x14ac:dyDescent="0.3">
      <c r="A43" s="2"/>
      <c r="B43" s="9"/>
      <c r="C43" s="25"/>
      <c r="D43" s="26"/>
      <c r="E43" s="27"/>
      <c r="F43" s="28"/>
      <c r="G43" s="28"/>
      <c r="H43" s="49" t="str">
        <f>IF(G43=""," ",IF('501.17 Spec11'!$I$5=2,Page5!Q43,Page5!R43))</f>
        <v xml:space="preserve"> </v>
      </c>
      <c r="I43" s="53"/>
      <c r="J43" s="49" t="str">
        <f>IF(I43=""," ",IF('501.17 Spec11'!$I$5=2,Page5!S43,Page5!T43))</f>
        <v xml:space="preserve"> </v>
      </c>
      <c r="K43" s="120"/>
      <c r="L43" s="121"/>
      <c r="M43" s="121"/>
      <c r="N43" s="122"/>
      <c r="O43" s="11"/>
      <c r="P43" s="2"/>
      <c r="Q43" s="17">
        <f t="shared" si="0"/>
        <v>105</v>
      </c>
      <c r="R43" s="17">
        <f t="shared" si="1"/>
        <v>105</v>
      </c>
      <c r="S43">
        <f t="shared" si="2"/>
        <v>105</v>
      </c>
      <c r="T43">
        <f t="shared" si="3"/>
        <v>105</v>
      </c>
    </row>
    <row r="44" spans="1:20" ht="12.45" x14ac:dyDescent="0.3">
      <c r="A44" s="2"/>
      <c r="B44" s="9"/>
      <c r="C44" s="25"/>
      <c r="D44" s="26"/>
      <c r="E44" s="27"/>
      <c r="F44" s="28"/>
      <c r="G44" s="28"/>
      <c r="H44" s="49" t="str">
        <f>IF(G44=""," ",IF('501.17 Spec11'!$I$5=2,Page5!Q44,Page5!R44))</f>
        <v xml:space="preserve"> </v>
      </c>
      <c r="I44" s="53"/>
      <c r="J44" s="49" t="str">
        <f>IF(I44=""," ",IF('501.17 Spec11'!$I$5=2,Page5!S44,Page5!T44))</f>
        <v xml:space="preserve"> </v>
      </c>
      <c r="K44" s="120"/>
      <c r="L44" s="121"/>
      <c r="M44" s="121"/>
      <c r="N44" s="122"/>
      <c r="O44" s="11"/>
      <c r="P44" s="2"/>
      <c r="Q44" s="17">
        <f t="shared" si="0"/>
        <v>105</v>
      </c>
      <c r="R44" s="17">
        <f t="shared" si="1"/>
        <v>105</v>
      </c>
      <c r="S44">
        <f t="shared" si="2"/>
        <v>105</v>
      </c>
      <c r="T44">
        <f t="shared" si="3"/>
        <v>105</v>
      </c>
    </row>
    <row r="45" spans="1:20" ht="12.45" x14ac:dyDescent="0.3">
      <c r="A45" s="2"/>
      <c r="B45" s="9"/>
      <c r="C45" s="25"/>
      <c r="D45" s="26"/>
      <c r="E45" s="27"/>
      <c r="F45" s="28"/>
      <c r="G45" s="28"/>
      <c r="H45" s="49" t="str">
        <f>IF(G45=""," ",IF('501.17 Spec11'!$I$5=2,Page5!Q45,Page5!R45))</f>
        <v xml:space="preserve"> </v>
      </c>
      <c r="I45" s="53"/>
      <c r="J45" s="49" t="str">
        <f>IF(I45=""," ",IF('501.17 Spec11'!$I$5=2,Page5!S45,Page5!T45))</f>
        <v xml:space="preserve"> </v>
      </c>
      <c r="K45" s="120"/>
      <c r="L45" s="121"/>
      <c r="M45" s="121"/>
      <c r="N45" s="122"/>
      <c r="O45" s="11"/>
      <c r="P45" s="2"/>
      <c r="Q45" s="17">
        <f t="shared" si="0"/>
        <v>105</v>
      </c>
      <c r="R45" s="17">
        <f t="shared" si="1"/>
        <v>105</v>
      </c>
      <c r="S45">
        <f t="shared" si="2"/>
        <v>105</v>
      </c>
      <c r="T45">
        <f t="shared" si="3"/>
        <v>105</v>
      </c>
    </row>
    <row r="46" spans="1:20" ht="12.45" x14ac:dyDescent="0.3">
      <c r="A46" s="2"/>
      <c r="B46" s="9"/>
      <c r="C46" s="25"/>
      <c r="D46" s="26"/>
      <c r="E46" s="27"/>
      <c r="F46" s="28"/>
      <c r="G46" s="28"/>
      <c r="H46" s="49" t="str">
        <f>IF(G46=""," ",IF('501.17 Spec11'!$I$5=2,Page5!Q46,Page5!R46))</f>
        <v xml:space="preserve"> </v>
      </c>
      <c r="I46" s="53"/>
      <c r="J46" s="49" t="str">
        <f>IF(I46=""," ",IF('501.17 Spec11'!$I$5=2,Page5!S46,Page5!T46))</f>
        <v xml:space="preserve"> </v>
      </c>
      <c r="K46" s="120"/>
      <c r="L46" s="121"/>
      <c r="M46" s="121"/>
      <c r="N46" s="122"/>
      <c r="O46" s="11"/>
      <c r="P46" s="2"/>
      <c r="Q46" s="17">
        <f t="shared" si="0"/>
        <v>105</v>
      </c>
      <c r="R46" s="17">
        <f t="shared" si="1"/>
        <v>105</v>
      </c>
      <c r="S46">
        <f t="shared" si="2"/>
        <v>105</v>
      </c>
      <c r="T46">
        <f t="shared" si="3"/>
        <v>105</v>
      </c>
    </row>
    <row r="47" spans="1:20" ht="12.45" x14ac:dyDescent="0.3">
      <c r="A47" s="2"/>
      <c r="B47" s="9"/>
      <c r="C47" s="25"/>
      <c r="D47" s="26"/>
      <c r="E47" s="27"/>
      <c r="F47" s="28"/>
      <c r="G47" s="28"/>
      <c r="H47" s="49" t="str">
        <f>IF(G47=""," ",IF('501.17 Spec11'!$I$5=2,Page5!Q47,Page5!R47))</f>
        <v xml:space="preserve"> </v>
      </c>
      <c r="I47" s="53"/>
      <c r="J47" s="49" t="str">
        <f>IF(I47=""," ",IF('501.17 Spec11'!$I$5=2,Page5!S47,Page5!T47))</f>
        <v xml:space="preserve"> </v>
      </c>
      <c r="K47" s="120"/>
      <c r="L47" s="121"/>
      <c r="M47" s="121"/>
      <c r="N47" s="122"/>
      <c r="O47" s="11"/>
      <c r="P47" s="2"/>
      <c r="Q47" s="17">
        <f t="shared" si="0"/>
        <v>105</v>
      </c>
      <c r="R47" s="17">
        <f t="shared" si="1"/>
        <v>105</v>
      </c>
      <c r="S47">
        <f t="shared" si="2"/>
        <v>105</v>
      </c>
      <c r="T47">
        <f t="shared" si="3"/>
        <v>105</v>
      </c>
    </row>
    <row r="48" spans="1:20" ht="12.45" x14ac:dyDescent="0.3">
      <c r="A48" s="2"/>
      <c r="B48" s="9"/>
      <c r="C48" s="25"/>
      <c r="D48" s="26"/>
      <c r="E48" s="27"/>
      <c r="F48" s="28"/>
      <c r="G48" s="28"/>
      <c r="H48" s="49" t="str">
        <f>IF(G48=""," ",IF('501.17 Spec11'!$I$5=2,Page5!Q48,Page5!R48))</f>
        <v xml:space="preserve"> </v>
      </c>
      <c r="I48" s="53"/>
      <c r="J48" s="49" t="str">
        <f>IF(I48=""," ",IF('501.17 Spec11'!$I$5=2,Page5!S48,Page5!T48))</f>
        <v xml:space="preserve"> </v>
      </c>
      <c r="K48" s="120"/>
      <c r="L48" s="121"/>
      <c r="M48" s="121"/>
      <c r="N48" s="122"/>
      <c r="O48" s="11"/>
      <c r="P48" s="2"/>
      <c r="Q48" s="17">
        <f t="shared" si="0"/>
        <v>105</v>
      </c>
      <c r="R48" s="17">
        <f t="shared" si="1"/>
        <v>105</v>
      </c>
      <c r="S48">
        <f t="shared" si="2"/>
        <v>105</v>
      </c>
      <c r="T48">
        <f t="shared" si="3"/>
        <v>105</v>
      </c>
    </row>
    <row r="49" spans="1:20" ht="12.45" x14ac:dyDescent="0.3">
      <c r="A49" s="2"/>
      <c r="B49" s="9"/>
      <c r="C49" s="25"/>
      <c r="D49" s="26"/>
      <c r="E49" s="27"/>
      <c r="F49" s="28"/>
      <c r="G49" s="28"/>
      <c r="H49" s="49" t="str">
        <f>IF(G49=""," ",IF('501.17 Spec11'!$I$5=2,Page5!Q49,Page5!R49))</f>
        <v xml:space="preserve"> </v>
      </c>
      <c r="I49" s="53"/>
      <c r="J49" s="49" t="str">
        <f>IF(I49=""," ",IF('501.17 Spec11'!$I$5=2,Page5!S49,Page5!T49))</f>
        <v xml:space="preserve"> </v>
      </c>
      <c r="K49" s="120"/>
      <c r="L49" s="121"/>
      <c r="M49" s="121"/>
      <c r="N49" s="122"/>
      <c r="O49" s="11"/>
      <c r="P49" s="2"/>
      <c r="Q49" s="17">
        <f t="shared" si="0"/>
        <v>105</v>
      </c>
      <c r="R49" s="17">
        <f t="shared" si="1"/>
        <v>105</v>
      </c>
      <c r="S49">
        <f t="shared" si="2"/>
        <v>105</v>
      </c>
      <c r="T49">
        <f t="shared" si="3"/>
        <v>105</v>
      </c>
    </row>
    <row r="50" spans="1:20" ht="12.45" x14ac:dyDescent="0.3">
      <c r="A50" s="2"/>
      <c r="B50" s="9"/>
      <c r="C50" s="25"/>
      <c r="D50" s="26"/>
      <c r="E50" s="27"/>
      <c r="F50" s="28"/>
      <c r="G50" s="28"/>
      <c r="H50" s="49" t="str">
        <f>IF(G50=""," ",IF('501.17 Spec11'!$I$5=2,Page5!Q50,Page5!R50))</f>
        <v xml:space="preserve"> </v>
      </c>
      <c r="I50" s="53"/>
      <c r="J50" s="49" t="str">
        <f>IF(I50=""," ",IF('501.17 Spec11'!$I$5=2,Page5!S50,Page5!T50))</f>
        <v xml:space="preserve"> </v>
      </c>
      <c r="K50" s="120"/>
      <c r="L50" s="121"/>
      <c r="M50" s="121"/>
      <c r="N50" s="122"/>
      <c r="O50" s="11"/>
      <c r="P50" s="2"/>
      <c r="Q50" s="17">
        <f t="shared" si="0"/>
        <v>105</v>
      </c>
      <c r="R50" s="17">
        <f t="shared" si="1"/>
        <v>105</v>
      </c>
      <c r="S50">
        <f t="shared" si="2"/>
        <v>105</v>
      </c>
      <c r="T50">
        <f t="shared" si="3"/>
        <v>105</v>
      </c>
    </row>
    <row r="51" spans="1:20" ht="12.45" x14ac:dyDescent="0.3">
      <c r="A51" s="2"/>
      <c r="B51" s="9"/>
      <c r="C51" s="25"/>
      <c r="D51" s="26"/>
      <c r="E51" s="27"/>
      <c r="F51" s="28"/>
      <c r="G51" s="28"/>
      <c r="H51" s="49" t="str">
        <f>IF(G51=""," ",IF('501.17 Spec11'!$I$5=2,Page5!Q51,Page5!R51))</f>
        <v xml:space="preserve"> </v>
      </c>
      <c r="I51" s="53"/>
      <c r="J51" s="49" t="str">
        <f>IF(I51=""," ",IF('501.17 Spec11'!$I$5=2,Page5!S51,Page5!T51))</f>
        <v xml:space="preserve"> </v>
      </c>
      <c r="K51" s="120"/>
      <c r="L51" s="121"/>
      <c r="M51" s="121"/>
      <c r="N51" s="122"/>
      <c r="O51" s="11"/>
      <c r="P51" s="2"/>
      <c r="Q51" s="17">
        <f t="shared" si="0"/>
        <v>105</v>
      </c>
      <c r="R51" s="17">
        <f t="shared" si="1"/>
        <v>105</v>
      </c>
      <c r="S51">
        <f t="shared" si="2"/>
        <v>105</v>
      </c>
      <c r="T51">
        <f t="shared" si="3"/>
        <v>105</v>
      </c>
    </row>
    <row r="52" spans="1:20" ht="12.45" x14ac:dyDescent="0.3">
      <c r="A52" s="2"/>
      <c r="B52" s="9"/>
      <c r="C52" s="25"/>
      <c r="D52" s="26"/>
      <c r="E52" s="27"/>
      <c r="F52" s="28"/>
      <c r="G52" s="28"/>
      <c r="H52" s="49" t="str">
        <f>IF(G52=""," ",IF('501.17 Spec11'!$I$5=2,Page5!Q52,Page5!R52))</f>
        <v xml:space="preserve"> </v>
      </c>
      <c r="I52" s="53"/>
      <c r="J52" s="49" t="str">
        <f>IF(I52=""," ",IF('501.17 Spec11'!$I$5=2,Page5!S52,Page5!T52))</f>
        <v xml:space="preserve"> </v>
      </c>
      <c r="K52" s="120"/>
      <c r="L52" s="121"/>
      <c r="M52" s="121"/>
      <c r="N52" s="122"/>
      <c r="O52" s="11"/>
      <c r="P52" s="2"/>
      <c r="Q52" s="17">
        <f t="shared" si="0"/>
        <v>105</v>
      </c>
      <c r="R52" s="17">
        <f t="shared" si="1"/>
        <v>105</v>
      </c>
      <c r="S52">
        <f t="shared" si="2"/>
        <v>105</v>
      </c>
      <c r="T52">
        <f t="shared" si="3"/>
        <v>105</v>
      </c>
    </row>
    <row r="53" spans="1:20" ht="12.45" x14ac:dyDescent="0.3">
      <c r="A53" s="2"/>
      <c r="B53" s="9"/>
      <c r="C53" s="25"/>
      <c r="D53" s="26"/>
      <c r="E53" s="27"/>
      <c r="F53" s="28"/>
      <c r="G53" s="28"/>
      <c r="H53" s="49" t="str">
        <f>IF(G53=""," ",IF('501.17 Spec11'!$I$5=2,Page5!Q53,Page5!R53))</f>
        <v xml:space="preserve"> </v>
      </c>
      <c r="I53" s="53"/>
      <c r="J53" s="49" t="str">
        <f>IF(I53=""," ",IF('501.17 Spec11'!$I$5=2,Page5!S53,Page5!T53))</f>
        <v xml:space="preserve"> </v>
      </c>
      <c r="K53" s="120"/>
      <c r="L53" s="121"/>
      <c r="M53" s="121"/>
      <c r="N53" s="122"/>
      <c r="O53" s="11"/>
      <c r="P53" s="2"/>
      <c r="Q53" s="17">
        <f t="shared" si="0"/>
        <v>105</v>
      </c>
      <c r="R53" s="17">
        <f t="shared" si="1"/>
        <v>105</v>
      </c>
      <c r="S53">
        <f t="shared" si="2"/>
        <v>105</v>
      </c>
      <c r="T53">
        <f t="shared" si="3"/>
        <v>105</v>
      </c>
    </row>
    <row r="54" spans="1:20" ht="12.45" x14ac:dyDescent="0.3">
      <c r="A54" s="2"/>
      <c r="B54" s="9"/>
      <c r="C54" s="25"/>
      <c r="D54" s="26"/>
      <c r="E54" s="27"/>
      <c r="F54" s="28"/>
      <c r="G54" s="28"/>
      <c r="H54" s="49" t="str">
        <f>IF(G54=""," ",IF('501.17 Spec11'!$I$5=2,Page5!Q54,Page5!R54))</f>
        <v xml:space="preserve"> </v>
      </c>
      <c r="I54" s="53"/>
      <c r="J54" s="49" t="str">
        <f>IF(I54=""," ",IF('501.17 Spec11'!$I$5=2,Page5!S54,Page5!T54))</f>
        <v xml:space="preserve"> </v>
      </c>
      <c r="K54" s="120"/>
      <c r="L54" s="121"/>
      <c r="M54" s="121"/>
      <c r="N54" s="122"/>
      <c r="O54" s="11"/>
      <c r="P54" s="2"/>
      <c r="Q54" s="17">
        <f t="shared" si="0"/>
        <v>105</v>
      </c>
      <c r="R54" s="17">
        <f t="shared" si="1"/>
        <v>105</v>
      </c>
      <c r="S54">
        <f t="shared" si="2"/>
        <v>105</v>
      </c>
      <c r="T54">
        <f t="shared" si="3"/>
        <v>105</v>
      </c>
    </row>
    <row r="55" spans="1:20" ht="12.45" x14ac:dyDescent="0.3">
      <c r="A55" s="2"/>
      <c r="B55" s="9"/>
      <c r="C55" s="25"/>
      <c r="D55" s="26"/>
      <c r="E55" s="27"/>
      <c r="F55" s="28"/>
      <c r="G55" s="28"/>
      <c r="H55" s="49" t="str">
        <f>IF(G55=""," ",IF('501.17 Spec11'!$I$5=2,Page5!Q55,Page5!R55))</f>
        <v xml:space="preserve"> </v>
      </c>
      <c r="I55" s="53"/>
      <c r="J55" s="49" t="str">
        <f>IF(I55=""," ",IF('501.17 Spec11'!$I$5=2,Page5!S55,Page5!T55))</f>
        <v xml:space="preserve"> </v>
      </c>
      <c r="K55" s="120"/>
      <c r="L55" s="121"/>
      <c r="M55" s="121"/>
      <c r="N55" s="122"/>
      <c r="O55" s="11"/>
      <c r="P55" s="2"/>
      <c r="Q55" s="17">
        <f t="shared" si="0"/>
        <v>105</v>
      </c>
      <c r="R55" s="17">
        <f t="shared" si="1"/>
        <v>105</v>
      </c>
      <c r="S55">
        <f t="shared" si="2"/>
        <v>105</v>
      </c>
      <c r="T55">
        <f t="shared" si="3"/>
        <v>105</v>
      </c>
    </row>
    <row r="56" spans="1:20" ht="12.45" x14ac:dyDescent="0.3">
      <c r="A56" s="2"/>
      <c r="B56" s="9"/>
      <c r="C56" s="25"/>
      <c r="D56" s="26"/>
      <c r="E56" s="27"/>
      <c r="F56" s="28"/>
      <c r="G56" s="28"/>
      <c r="H56" s="49" t="str">
        <f>IF(G56=""," ",IF('501.17 Spec11'!$I$5=2,Page5!Q56,Page5!R56))</f>
        <v xml:space="preserve"> </v>
      </c>
      <c r="I56" s="53"/>
      <c r="J56" s="49" t="str">
        <f>IF(I56=""," ",IF('501.17 Spec11'!$I$5=2,Page5!S56,Page5!T56))</f>
        <v xml:space="preserve"> </v>
      </c>
      <c r="K56" s="120"/>
      <c r="L56" s="121"/>
      <c r="M56" s="121"/>
      <c r="N56" s="122"/>
      <c r="O56" s="11"/>
      <c r="P56" s="2"/>
      <c r="Q56" s="17">
        <f t="shared" si="0"/>
        <v>105</v>
      </c>
      <c r="R56" s="17">
        <f t="shared" si="1"/>
        <v>105</v>
      </c>
      <c r="S56">
        <f t="shared" si="2"/>
        <v>105</v>
      </c>
      <c r="T56">
        <f t="shared" si="3"/>
        <v>105</v>
      </c>
    </row>
    <row r="57" spans="1:20" ht="12.45" x14ac:dyDescent="0.3">
      <c r="A57" s="2"/>
      <c r="B57" s="9"/>
      <c r="C57" s="25"/>
      <c r="D57" s="26"/>
      <c r="E57" s="27"/>
      <c r="F57" s="28"/>
      <c r="G57" s="28"/>
      <c r="H57" s="49" t="str">
        <f>IF(G57=""," ",IF('501.17 Spec11'!$I$5=2,Page5!Q57,Page5!R57))</f>
        <v xml:space="preserve"> </v>
      </c>
      <c r="I57" s="53"/>
      <c r="J57" s="49" t="str">
        <f>IF(I57=""," ",IF('501.17 Spec11'!$I$5=2,Page5!S57,Page5!T57))</f>
        <v xml:space="preserve"> </v>
      </c>
      <c r="K57" s="120"/>
      <c r="L57" s="121"/>
      <c r="M57" s="121"/>
      <c r="N57" s="122"/>
      <c r="O57" s="11"/>
      <c r="P57" s="2"/>
      <c r="Q57" s="17">
        <f t="shared" si="0"/>
        <v>105</v>
      </c>
      <c r="R57" s="17">
        <f t="shared" si="1"/>
        <v>105</v>
      </c>
      <c r="S57">
        <f t="shared" si="2"/>
        <v>105</v>
      </c>
      <c r="T57">
        <f t="shared" si="3"/>
        <v>105</v>
      </c>
    </row>
    <row r="58" spans="1:20" ht="12.45" x14ac:dyDescent="0.3">
      <c r="A58" s="2"/>
      <c r="B58" s="9"/>
      <c r="C58" s="25"/>
      <c r="D58" s="26"/>
      <c r="E58" s="27"/>
      <c r="F58" s="28"/>
      <c r="G58" s="28"/>
      <c r="H58" s="49" t="str">
        <f>IF(G58=""," ",IF('501.17 Spec11'!$I$5=2,Page5!Q58,Page5!R58))</f>
        <v xml:space="preserve"> </v>
      </c>
      <c r="I58" s="53"/>
      <c r="J58" s="49" t="str">
        <f>IF(I58=""," ",IF('501.17 Spec11'!$I$5=2,Page5!S58,Page5!T58))</f>
        <v xml:space="preserve"> </v>
      </c>
      <c r="K58" s="120"/>
      <c r="L58" s="121"/>
      <c r="M58" s="121"/>
      <c r="N58" s="122"/>
      <c r="O58" s="11"/>
      <c r="P58" s="2"/>
      <c r="Q58" s="17">
        <f t="shared" si="0"/>
        <v>105</v>
      </c>
      <c r="R58" s="17">
        <f t="shared" si="1"/>
        <v>105</v>
      </c>
      <c r="S58">
        <f t="shared" si="2"/>
        <v>105</v>
      </c>
      <c r="T58">
        <f t="shared" si="3"/>
        <v>105</v>
      </c>
    </row>
    <row r="59" spans="1:20" ht="12.45" x14ac:dyDescent="0.3">
      <c r="A59" s="2"/>
      <c r="B59" s="9"/>
      <c r="C59" s="25"/>
      <c r="D59" s="26"/>
      <c r="E59" s="27"/>
      <c r="F59" s="28"/>
      <c r="G59" s="28"/>
      <c r="H59" s="49" t="str">
        <f>IF(G59=""," ",IF('501.17 Spec11'!$I$5=2,Page5!Q59,Page5!R59))</f>
        <v xml:space="preserve"> </v>
      </c>
      <c r="I59" s="53"/>
      <c r="J59" s="49" t="str">
        <f>IF(I59=""," ",IF('501.17 Spec11'!$I$5=2,Page5!S59,Page5!T59))</f>
        <v xml:space="preserve"> </v>
      </c>
      <c r="K59" s="120"/>
      <c r="L59" s="121"/>
      <c r="M59" s="121"/>
      <c r="N59" s="122"/>
      <c r="O59" s="11"/>
      <c r="P59" s="2"/>
      <c r="Q59" s="17">
        <f t="shared" si="0"/>
        <v>105</v>
      </c>
      <c r="R59" s="17">
        <f t="shared" si="1"/>
        <v>105</v>
      </c>
      <c r="S59">
        <f t="shared" si="2"/>
        <v>105</v>
      </c>
      <c r="T59">
        <f t="shared" si="3"/>
        <v>105</v>
      </c>
    </row>
    <row r="60" spans="1:20" ht="12.45" x14ac:dyDescent="0.3">
      <c r="A60" s="2"/>
      <c r="B60" s="9"/>
      <c r="C60" s="25"/>
      <c r="D60" s="26"/>
      <c r="E60" s="27"/>
      <c r="F60" s="28"/>
      <c r="G60" s="28"/>
      <c r="H60" s="49" t="str">
        <f>IF(G60=""," ",IF('501.17 Spec11'!$I$5=2,Page5!Q60,Page5!R60))</f>
        <v xml:space="preserve"> </v>
      </c>
      <c r="I60" s="53"/>
      <c r="J60" s="49" t="str">
        <f>IF(I60=""," ",IF('501.17 Spec11'!$I$5=2,Page5!S60,Page5!T60))</f>
        <v xml:space="preserve"> </v>
      </c>
      <c r="K60" s="120"/>
      <c r="L60" s="121"/>
      <c r="M60" s="121"/>
      <c r="N60" s="122"/>
      <c r="O60" s="11"/>
      <c r="P60" s="2"/>
      <c r="Q60" s="17">
        <f t="shared" si="0"/>
        <v>105</v>
      </c>
      <c r="R60" s="17">
        <f t="shared" si="1"/>
        <v>105</v>
      </c>
      <c r="S60">
        <f t="shared" si="2"/>
        <v>105</v>
      </c>
      <c r="T60">
        <f t="shared" si="3"/>
        <v>105</v>
      </c>
    </row>
    <row r="61" spans="1:20" ht="12.45" x14ac:dyDescent="0.3">
      <c r="A61" s="2"/>
      <c r="B61" s="9"/>
      <c r="C61" s="25"/>
      <c r="D61" s="26"/>
      <c r="E61" s="27"/>
      <c r="F61" s="28"/>
      <c r="G61" s="28"/>
      <c r="H61" s="49" t="str">
        <f>IF(G61=""," ",IF('501.17 Spec11'!$I$5=2,Page5!Q61,Page5!R61))</f>
        <v xml:space="preserve"> </v>
      </c>
      <c r="I61" s="53"/>
      <c r="J61" s="49" t="str">
        <f>IF(I61=""," ",IF('501.17 Spec11'!$I$5=2,Page5!S61,Page5!T61))</f>
        <v xml:space="preserve"> </v>
      </c>
      <c r="K61" s="120"/>
      <c r="L61" s="121"/>
      <c r="M61" s="121"/>
      <c r="N61" s="122"/>
      <c r="O61" s="11"/>
      <c r="P61" s="2"/>
      <c r="Q61" s="17">
        <f t="shared" si="0"/>
        <v>105</v>
      </c>
      <c r="R61" s="17">
        <f t="shared" si="1"/>
        <v>105</v>
      </c>
      <c r="S61">
        <f t="shared" si="2"/>
        <v>105</v>
      </c>
      <c r="T61">
        <f t="shared" si="3"/>
        <v>105</v>
      </c>
    </row>
    <row r="62" spans="1:20" ht="12.9" thickBot="1" x14ac:dyDescent="0.35">
      <c r="A62" s="2"/>
      <c r="B62" s="9"/>
      <c r="C62" s="29"/>
      <c r="D62" s="30"/>
      <c r="E62" s="31"/>
      <c r="F62" s="32"/>
      <c r="G62" s="32"/>
      <c r="H62" s="49" t="str">
        <f>IF(G62=""," ",IF('501.17 Spec11'!$I$5=2,Page5!Q62,Page5!R62))</f>
        <v xml:space="preserve"> </v>
      </c>
      <c r="I62" s="53"/>
      <c r="J62" s="49" t="str">
        <f>IF(I62=""," ",IF('501.17 Spec11'!$I$5=2,Page5!S62,Page5!T62))</f>
        <v xml:space="preserve"> </v>
      </c>
      <c r="K62" s="112"/>
      <c r="L62" s="113"/>
      <c r="M62" s="113"/>
      <c r="N62" s="114"/>
      <c r="O62" s="11"/>
      <c r="P62" s="2"/>
      <c r="Q62" s="17">
        <f t="shared" si="0"/>
        <v>105</v>
      </c>
      <c r="R62" s="17">
        <f t="shared" si="1"/>
        <v>105</v>
      </c>
      <c r="S62">
        <f t="shared" si="2"/>
        <v>105</v>
      </c>
      <c r="T62">
        <f t="shared" si="3"/>
        <v>105</v>
      </c>
    </row>
    <row r="63" spans="1:20" ht="13.3" thickTop="1" thickBot="1" x14ac:dyDescent="0.35">
      <c r="A63" s="2"/>
      <c r="B63" s="9"/>
      <c r="C63" s="127"/>
      <c r="D63" s="128"/>
      <c r="E63" s="128"/>
      <c r="F63" s="128"/>
      <c r="G63" s="128"/>
      <c r="H63" s="128"/>
      <c r="I63" s="128"/>
      <c r="J63" s="128"/>
      <c r="K63" s="129"/>
      <c r="L63" s="129"/>
      <c r="M63" s="129"/>
      <c r="N63" s="130"/>
      <c r="O63" s="11"/>
      <c r="P63" s="2"/>
    </row>
    <row r="64" spans="1:20" ht="13.3" thickTop="1" thickBot="1" x14ac:dyDescent="0.35">
      <c r="A64" s="2"/>
      <c r="B64" s="9"/>
      <c r="C64" s="131" t="s">
        <v>42</v>
      </c>
      <c r="D64" s="132"/>
      <c r="E64" s="132"/>
      <c r="F64" s="132"/>
      <c r="G64" s="133"/>
      <c r="H64" s="24">
        <f>COUNTIF(H26:H62,"&lt;100")+COUNTIF(J26:J62,"&lt;100")</f>
        <v>0</v>
      </c>
      <c r="I64" s="12"/>
      <c r="J64" s="12"/>
      <c r="K64" s="12"/>
      <c r="L64" s="12"/>
      <c r="M64" s="12"/>
      <c r="N64" s="12"/>
      <c r="O64" s="11"/>
      <c r="P64" s="2"/>
    </row>
    <row r="65" spans="1:16" ht="12.45" x14ac:dyDescent="0.3">
      <c r="A65" s="2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1"/>
      <c r="P65" s="2"/>
    </row>
    <row r="66" spans="1:16" ht="12.45" x14ac:dyDescent="0.3">
      <c r="A66" s="2"/>
      <c r="B66" s="9"/>
      <c r="C66" s="61" t="s">
        <v>25</v>
      </c>
      <c r="D66" s="61"/>
      <c r="E66" s="61"/>
      <c r="F66" s="134" t="s">
        <v>81</v>
      </c>
      <c r="G66" s="134"/>
      <c r="H66" s="134"/>
      <c r="I66" s="61"/>
      <c r="J66" s="61"/>
      <c r="K66" s="61"/>
      <c r="L66" s="61"/>
      <c r="M66" s="61"/>
      <c r="N66" s="61"/>
      <c r="O66" s="11"/>
      <c r="P66" s="2"/>
    </row>
    <row r="67" spans="1:16" ht="12.45" x14ac:dyDescent="0.3">
      <c r="A67" s="2"/>
      <c r="B67" s="9"/>
      <c r="C67" s="61" t="s">
        <v>41</v>
      </c>
      <c r="D67" s="61"/>
      <c r="E67" s="61"/>
      <c r="F67" s="135"/>
      <c r="G67" s="135"/>
      <c r="H67" s="135"/>
      <c r="I67" s="61" t="s">
        <v>28</v>
      </c>
      <c r="J67" s="61"/>
      <c r="K67" s="61"/>
      <c r="L67" s="126"/>
      <c r="M67" s="126"/>
      <c r="N67" s="126"/>
      <c r="O67" s="11"/>
      <c r="P67" s="2"/>
    </row>
    <row r="68" spans="1:16" ht="12.45" x14ac:dyDescent="0.3">
      <c r="A68" s="2"/>
      <c r="B68" s="9"/>
      <c r="C68" s="61" t="s">
        <v>26</v>
      </c>
      <c r="D68" s="61"/>
      <c r="E68" s="61"/>
      <c r="F68" s="126"/>
      <c r="G68" s="126"/>
      <c r="H68" s="126"/>
      <c r="I68" s="61"/>
      <c r="J68" s="61"/>
      <c r="K68" s="61"/>
      <c r="L68" s="61"/>
      <c r="M68" s="61"/>
      <c r="N68" s="61"/>
      <c r="O68" s="11"/>
      <c r="P68" s="2"/>
    </row>
    <row r="69" spans="1:16" ht="12.45" x14ac:dyDescent="0.3">
      <c r="A69" s="2"/>
      <c r="B69" s="9"/>
      <c r="C69" s="61" t="s">
        <v>27</v>
      </c>
      <c r="D69" s="61"/>
      <c r="E69" s="61"/>
      <c r="F69" s="80" t="str">
        <f>IF(Info!F18=""," ",Info!F18)</f>
        <v xml:space="preserve"> </v>
      </c>
      <c r="G69" s="80"/>
      <c r="H69" s="80"/>
      <c r="I69" s="61" t="s">
        <v>29</v>
      </c>
      <c r="J69" s="61"/>
      <c r="K69" s="61"/>
      <c r="L69" s="126"/>
      <c r="M69" s="126"/>
      <c r="N69" s="126"/>
      <c r="O69" s="11"/>
      <c r="P69" s="2"/>
    </row>
    <row r="70" spans="1:16" ht="12.45" x14ac:dyDescent="0.3">
      <c r="A70" s="2"/>
      <c r="B70" s="9"/>
      <c r="C70" s="12"/>
      <c r="D70" s="12"/>
      <c r="E70" s="12"/>
      <c r="F70" s="12"/>
      <c r="G70" s="12"/>
      <c r="H70" s="12"/>
      <c r="I70" s="12"/>
      <c r="J70" s="12"/>
      <c r="K70" s="100" t="s">
        <v>46</v>
      </c>
      <c r="L70" s="100"/>
      <c r="M70" s="100"/>
      <c r="N70" s="100"/>
      <c r="O70" s="11"/>
      <c r="P70" s="2"/>
    </row>
    <row r="71" spans="1:16" ht="12.45" x14ac:dyDescent="0.3">
      <c r="A71" s="2"/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  <c r="P71" s="2"/>
    </row>
    <row r="72" spans="1:16" ht="12.4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2.45" hidden="1" x14ac:dyDescent="0.3"/>
    <row r="74" spans="1:16" ht="12.45" hidden="1" x14ac:dyDescent="0.3"/>
    <row r="75" spans="1:16" ht="12.45" hidden="1" x14ac:dyDescent="0.3"/>
    <row r="76" spans="1:16" ht="12.45" hidden="1" x14ac:dyDescent="0.3"/>
    <row r="77" spans="1:16" ht="12.45" hidden="1" x14ac:dyDescent="0.3"/>
    <row r="78" spans="1:16" ht="12.45" hidden="1" x14ac:dyDescent="0.3"/>
    <row r="79" spans="1:16" ht="12.45" hidden="1" x14ac:dyDescent="0.3"/>
  </sheetData>
  <sheetProtection algorithmName="SHA-512" hashValue="hbY45DZ4WlJ5FqjxJ9oeOXsaKv/ZXC2VG5s4gpmQ2rCT1NKjvoDOfD6cFYbVvXyExuJ9wDx1iHEwwLTF+37vow==" saltValue="GPRSitofxDkPWulQa8d0zw==" spinCount="100000" sheet="1" objects="1" scenarios="1"/>
  <mergeCells count="110">
    <mergeCell ref="C13:D13"/>
    <mergeCell ref="F13:K13"/>
    <mergeCell ref="M13:N13"/>
    <mergeCell ref="C14:D14"/>
    <mergeCell ref="F14:K14"/>
    <mergeCell ref="M14:N14"/>
    <mergeCell ref="C15:D15"/>
    <mergeCell ref="E15:H15"/>
    <mergeCell ref="I15:J15"/>
    <mergeCell ref="B3:O3"/>
    <mergeCell ref="B4:O4"/>
    <mergeCell ref="B5:O5"/>
    <mergeCell ref="B6:O6"/>
    <mergeCell ref="B7:O7"/>
    <mergeCell ref="B8:O8"/>
    <mergeCell ref="C10:N10"/>
    <mergeCell ref="C11:N11"/>
    <mergeCell ref="C12:E12"/>
    <mergeCell ref="F12:K12"/>
    <mergeCell ref="L12:N12"/>
    <mergeCell ref="K15:N15"/>
    <mergeCell ref="C16:D16"/>
    <mergeCell ref="E16:H16"/>
    <mergeCell ref="I16:J16"/>
    <mergeCell ref="K16:N16"/>
    <mergeCell ref="Q24:R24"/>
    <mergeCell ref="S24:T24"/>
    <mergeCell ref="K25:N25"/>
    <mergeCell ref="K26:N26"/>
    <mergeCell ref="C17:D17"/>
    <mergeCell ref="E17:H17"/>
    <mergeCell ref="I17:J17"/>
    <mergeCell ref="K17:N17"/>
    <mergeCell ref="K28:N28"/>
    <mergeCell ref="C18:D18"/>
    <mergeCell ref="E18:H18"/>
    <mergeCell ref="I18:J18"/>
    <mergeCell ref="K18:N18"/>
    <mergeCell ref="C19:D19"/>
    <mergeCell ref="E19:H19"/>
    <mergeCell ref="I19:J19"/>
    <mergeCell ref="K19:N19"/>
    <mergeCell ref="C20:D20"/>
    <mergeCell ref="E20:H20"/>
    <mergeCell ref="I20:J20"/>
    <mergeCell ref="K20:N20"/>
    <mergeCell ref="C21:N21"/>
    <mergeCell ref="C22:J22"/>
    <mergeCell ref="K22:N22"/>
    <mergeCell ref="K60:N60"/>
    <mergeCell ref="K39:N39"/>
    <mergeCell ref="K40:N40"/>
    <mergeCell ref="K41:N41"/>
    <mergeCell ref="C23:D23"/>
    <mergeCell ref="E23:J23"/>
    <mergeCell ref="K23:N23"/>
    <mergeCell ref="C24:D24"/>
    <mergeCell ref="E24:E25"/>
    <mergeCell ref="F24:F25"/>
    <mergeCell ref="H24:H25"/>
    <mergeCell ref="I24:I25"/>
    <mergeCell ref="J24:J25"/>
    <mergeCell ref="K24:N24"/>
    <mergeCell ref="K29:N29"/>
    <mergeCell ref="K30:N30"/>
    <mergeCell ref="K31:N31"/>
    <mergeCell ref="K32:N33"/>
    <mergeCell ref="K34:N34"/>
    <mergeCell ref="K35:N35"/>
    <mergeCell ref="K36:N36"/>
    <mergeCell ref="K37:N37"/>
    <mergeCell ref="K38:N38"/>
    <mergeCell ref="K27:N27"/>
    <mergeCell ref="K51:N51"/>
    <mergeCell ref="K52:N52"/>
    <mergeCell ref="K53:N53"/>
    <mergeCell ref="K54:N54"/>
    <mergeCell ref="K55:N55"/>
    <mergeCell ref="K56:N56"/>
    <mergeCell ref="K57:N57"/>
    <mergeCell ref="K58:N58"/>
    <mergeCell ref="K59:N59"/>
    <mergeCell ref="K42:N42"/>
    <mergeCell ref="K43:N43"/>
    <mergeCell ref="K44:N44"/>
    <mergeCell ref="K45:N45"/>
    <mergeCell ref="K46:N46"/>
    <mergeCell ref="K47:N47"/>
    <mergeCell ref="K48:N48"/>
    <mergeCell ref="K49:N49"/>
    <mergeCell ref="K50:N50"/>
    <mergeCell ref="K61:N61"/>
    <mergeCell ref="K62:N62"/>
    <mergeCell ref="F68:H68"/>
    <mergeCell ref="I68:N68"/>
    <mergeCell ref="C69:E69"/>
    <mergeCell ref="F69:H69"/>
    <mergeCell ref="I69:K69"/>
    <mergeCell ref="L69:N69"/>
    <mergeCell ref="K70:N70"/>
    <mergeCell ref="C67:E67"/>
    <mergeCell ref="F67:H67"/>
    <mergeCell ref="I67:K67"/>
    <mergeCell ref="L67:N67"/>
    <mergeCell ref="C68:E68"/>
    <mergeCell ref="C63:N63"/>
    <mergeCell ref="C64:G64"/>
    <mergeCell ref="C66:E66"/>
    <mergeCell ref="F66:H66"/>
    <mergeCell ref="I66:N66"/>
  </mergeCells>
  <printOptions horizontalCentered="1" verticalCentered="1"/>
  <pageMargins left="0" right="0" top="0" bottom="0" header="0" footer="0"/>
  <pageSetup scale="83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25"/>
  <sheetViews>
    <sheetView showGridLines="0" workbookViewId="0">
      <selection activeCell="D18" sqref="D18"/>
    </sheetView>
  </sheetViews>
  <sheetFormatPr defaultColWidth="9.15234375" defaultRowHeight="12.45" zeroHeight="1" x14ac:dyDescent="0.3"/>
  <cols>
    <col min="1" max="1" width="9.15234375" customWidth="1"/>
    <col min="2" max="2" width="11.69140625" bestFit="1" customWidth="1"/>
    <col min="3" max="3" width="10.15234375" bestFit="1" customWidth="1"/>
    <col min="4" max="4" width="15.3046875" bestFit="1" customWidth="1"/>
    <col min="5" max="6" width="9.15234375" customWidth="1"/>
    <col min="7" max="7" width="5" customWidth="1"/>
  </cols>
  <sheetData>
    <row r="1" spans="2:10" x14ac:dyDescent="0.3"/>
    <row r="2" spans="2:10" ht="15.45" x14ac:dyDescent="0.4">
      <c r="B2" s="44" t="s">
        <v>77</v>
      </c>
    </row>
    <row r="3" spans="2:10" x14ac:dyDescent="0.3"/>
    <row r="4" spans="2:10" ht="25.5" customHeight="1" x14ac:dyDescent="0.3">
      <c r="B4" s="136" t="s">
        <v>61</v>
      </c>
      <c r="C4" s="136"/>
      <c r="D4" s="136"/>
    </row>
    <row r="5" spans="2:10" x14ac:dyDescent="0.3">
      <c r="H5" s="20"/>
      <c r="I5" s="20">
        <v>1</v>
      </c>
    </row>
    <row r="6" spans="2:10" ht="12.75" customHeight="1" x14ac:dyDescent="0.3">
      <c r="B6" s="41" t="s">
        <v>59</v>
      </c>
      <c r="C6" s="41" t="s">
        <v>60</v>
      </c>
      <c r="D6" s="41" t="s">
        <v>62</v>
      </c>
      <c r="H6" s="47" t="s">
        <v>71</v>
      </c>
      <c r="I6" s="48"/>
      <c r="J6" s="45"/>
    </row>
    <row r="7" spans="2:10" ht="12.75" customHeight="1" x14ac:dyDescent="0.3">
      <c r="B7" s="41" t="s">
        <v>55</v>
      </c>
      <c r="C7" s="41">
        <v>105</v>
      </c>
      <c r="D7" s="41" t="s">
        <v>63</v>
      </c>
      <c r="H7" s="47" t="s">
        <v>70</v>
      </c>
      <c r="I7" s="47"/>
      <c r="J7" s="46"/>
    </row>
    <row r="8" spans="2:10" x14ac:dyDescent="0.3">
      <c r="B8" s="42" t="s">
        <v>56</v>
      </c>
      <c r="C8" s="41">
        <v>100</v>
      </c>
      <c r="D8" s="41" t="s">
        <v>63</v>
      </c>
    </row>
    <row r="9" spans="2:10" x14ac:dyDescent="0.3">
      <c r="B9" s="41" t="s">
        <v>57</v>
      </c>
      <c r="C9" s="41">
        <v>98</v>
      </c>
      <c r="D9" s="41" t="s">
        <v>64</v>
      </c>
    </row>
    <row r="10" spans="2:10" x14ac:dyDescent="0.3">
      <c r="B10" s="41" t="s">
        <v>58</v>
      </c>
      <c r="C10" s="41">
        <v>93</v>
      </c>
      <c r="D10" s="41" t="s">
        <v>64</v>
      </c>
    </row>
    <row r="11" spans="2:10" x14ac:dyDescent="0.3"/>
    <row r="12" spans="2:10" ht="25.5" customHeight="1" x14ac:dyDescent="0.3">
      <c r="B12" s="137" t="s">
        <v>65</v>
      </c>
      <c r="C12" s="137"/>
      <c r="D12" s="137"/>
    </row>
    <row r="13" spans="2:10" x14ac:dyDescent="0.3"/>
    <row r="14" spans="2:10" x14ac:dyDescent="0.3">
      <c r="B14" s="41" t="s">
        <v>59</v>
      </c>
      <c r="C14" s="41" t="s">
        <v>60</v>
      </c>
      <c r="D14" s="41" t="s">
        <v>62</v>
      </c>
    </row>
    <row r="15" spans="2:10" x14ac:dyDescent="0.3">
      <c r="B15" s="41" t="s">
        <v>66</v>
      </c>
      <c r="C15" s="41">
        <v>105</v>
      </c>
      <c r="D15" s="41" t="s">
        <v>63</v>
      </c>
    </row>
    <row r="16" spans="2:10" x14ac:dyDescent="0.3">
      <c r="B16" s="42" t="s">
        <v>67</v>
      </c>
      <c r="C16" s="41">
        <v>100</v>
      </c>
      <c r="D16" s="41" t="s">
        <v>63</v>
      </c>
    </row>
    <row r="17" spans="2:4" x14ac:dyDescent="0.3">
      <c r="B17" s="41" t="s">
        <v>68</v>
      </c>
      <c r="C17" s="41">
        <v>98</v>
      </c>
      <c r="D17" s="41" t="s">
        <v>64</v>
      </c>
    </row>
    <row r="18" spans="2:4" x14ac:dyDescent="0.3">
      <c r="B18" s="41" t="s">
        <v>69</v>
      </c>
      <c r="C18" s="41">
        <v>95</v>
      </c>
      <c r="D18" s="41" t="s">
        <v>64</v>
      </c>
    </row>
    <row r="19" spans="2:4" x14ac:dyDescent="0.3"/>
    <row r="20" spans="2:4" x14ac:dyDescent="0.3"/>
    <row r="21" spans="2:4" x14ac:dyDescent="0.3"/>
    <row r="22" spans="2:4" x14ac:dyDescent="0.3"/>
    <row r="23" spans="2:4" x14ac:dyDescent="0.3"/>
    <row r="24" spans="2:4" x14ac:dyDescent="0.3"/>
    <row r="25" spans="2:4" x14ac:dyDescent="0.3"/>
  </sheetData>
  <mergeCells count="2">
    <mergeCell ref="B4:D4"/>
    <mergeCell ref="B12:D1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O174" sqref="O174"/>
    </sheetView>
  </sheetViews>
  <sheetFormatPr defaultRowHeight="12.45" x14ac:dyDescent="0.3"/>
  <sheetData/>
  <sheetProtection password="CC11" sheet="1" objects="1" scenarios="1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Acrobat Document" shapeId="9217" r:id="rId3">
          <objectPr defaultSize="0" r:id="rId4">
            <anchor moveWithCells="1">
              <from>
                <xdr:col>2</xdr:col>
                <xdr:colOff>114300</xdr:colOff>
                <xdr:row>49</xdr:row>
                <xdr:rowOff>10886</xdr:rowOff>
              </from>
              <to>
                <xdr:col>11</xdr:col>
                <xdr:colOff>457200</xdr:colOff>
                <xdr:row>95</xdr:row>
                <xdr:rowOff>103414</xdr:rowOff>
              </to>
            </anchor>
          </objectPr>
        </oleObject>
      </mc:Choice>
      <mc:Fallback>
        <oleObject progId="Acrobat Document" shapeId="9217" r:id="rId3"/>
      </mc:Fallback>
    </mc:AlternateContent>
    <mc:AlternateContent xmlns:mc="http://schemas.openxmlformats.org/markup-compatibility/2006">
      <mc:Choice Requires="x14">
        <oleObject progId="Acrobat Document" shapeId="9218" r:id="rId5">
          <objectPr defaultSize="0" r:id="rId6">
            <anchor moveWithCells="1">
              <from>
                <xdr:col>2</xdr:col>
                <xdr:colOff>103414</xdr:colOff>
                <xdr:row>96</xdr:row>
                <xdr:rowOff>114300</xdr:rowOff>
              </from>
              <to>
                <xdr:col>11</xdr:col>
                <xdr:colOff>446314</xdr:colOff>
                <xdr:row>143</xdr:row>
                <xdr:rowOff>48986</xdr:rowOff>
              </to>
            </anchor>
          </objectPr>
        </oleObject>
      </mc:Choice>
      <mc:Fallback>
        <oleObject progId="Acrobat Document" shapeId="9218" r:id="rId5"/>
      </mc:Fallback>
    </mc:AlternateContent>
    <mc:AlternateContent xmlns:mc="http://schemas.openxmlformats.org/markup-compatibility/2006">
      <mc:Choice Requires="x14">
        <oleObject progId="Acrobat Document" shapeId="9219" r:id="rId7">
          <objectPr defaultSize="0" r:id="rId8">
            <anchor moveWithCells="1">
              <from>
                <xdr:col>2</xdr:col>
                <xdr:colOff>103414</xdr:colOff>
                <xdr:row>144</xdr:row>
                <xdr:rowOff>76200</xdr:rowOff>
              </from>
              <to>
                <xdr:col>11</xdr:col>
                <xdr:colOff>446314</xdr:colOff>
                <xdr:row>191</xdr:row>
                <xdr:rowOff>10886</xdr:rowOff>
              </to>
            </anchor>
          </objectPr>
        </oleObject>
      </mc:Choice>
      <mc:Fallback>
        <oleObject progId="Acrobat Document" shapeId="9219" r:id="rId7"/>
      </mc:Fallback>
    </mc:AlternateContent>
    <mc:AlternateContent xmlns:mc="http://schemas.openxmlformats.org/markup-compatibility/2006">
      <mc:Choice Requires="x14">
        <oleObject progId="Acrobat Document" shapeId="9220" r:id="rId9">
          <objectPr defaultSize="0" r:id="rId10">
            <anchor moveWithCells="1">
              <from>
                <xdr:col>2</xdr:col>
                <xdr:colOff>152400</xdr:colOff>
                <xdr:row>1</xdr:row>
                <xdr:rowOff>0</xdr:rowOff>
              </from>
              <to>
                <xdr:col>11</xdr:col>
                <xdr:colOff>495300</xdr:colOff>
                <xdr:row>47</xdr:row>
                <xdr:rowOff>97971</xdr:rowOff>
              </to>
            </anchor>
          </objectPr>
        </oleObject>
      </mc:Choice>
      <mc:Fallback>
        <oleObject progId="Acrobat Document" shapeId="9220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About</vt:lpstr>
      <vt:lpstr>Info</vt:lpstr>
      <vt:lpstr>Page1</vt:lpstr>
      <vt:lpstr>Page2</vt:lpstr>
      <vt:lpstr>Page3</vt:lpstr>
      <vt:lpstr>Page4</vt:lpstr>
      <vt:lpstr>Page5</vt:lpstr>
      <vt:lpstr>501.17 Spec11</vt:lpstr>
      <vt:lpstr>501.17 Spec</vt:lpstr>
      <vt:lpstr>About!Print_Area</vt:lpstr>
    </vt:vector>
  </TitlesOfParts>
  <Manager>Rip VanWinkle</Manager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Road Profiler Forms</dc:title>
  <dc:subject>Surface Roughness Evaluation</dc:subject>
  <dc:creator>Erin Brake</dc:creator>
  <cp:lastModifiedBy>TDOT</cp:lastModifiedBy>
  <cp:lastPrinted>2003-08-11T14:57:05Z</cp:lastPrinted>
  <dcterms:created xsi:type="dcterms:W3CDTF">2001-03-12T15:13:22Z</dcterms:created>
  <dcterms:modified xsi:type="dcterms:W3CDTF">2021-01-26T16:42:46Z</dcterms:modified>
</cp:coreProperties>
</file>