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K:\MultiModal\MultiModal Contracts\Passenger Transportation Contracts\RDA_11026\5310\Application Evaluation\2024\Application Material\"/>
    </mc:Choice>
  </mc:AlternateContent>
  <xr:revisionPtr revIDLastSave="0" documentId="13_ncr:1_{4EDEBEFF-8258-4A04-8590-50C2BA0C610B}" xr6:coauthVersionLast="47" xr6:coauthVersionMax="47" xr10:uidLastSave="{00000000-0000-0000-0000-000000000000}"/>
  <bookViews>
    <workbookView xWindow="-120" yWindow="-120" windowWidth="29040" windowHeight="15840" xr2:uid="{00000000-000D-0000-FFFF-FFFF00000000}"/>
  </bookViews>
  <sheets>
    <sheet name="Year 1 (Required)" sheetId="1" r:id="rId1"/>
    <sheet name="Year 2 (Optional)" sheetId="8" r:id="rId2"/>
    <sheet name="Year 3 (Optional)" sheetId="10" r:id="rId3"/>
    <sheet name="Budget Report" sheetId="4" state="hidden" r:id="rId4"/>
    <sheet name="ALI Report" sheetId="7" state="hidden" r:id="rId5"/>
    <sheet name="Value Lists" sheetId="2" state="hidden" r:id="rId6"/>
    <sheet name="AllYears" sheetId="12" state="hidden" r:id="rId7"/>
  </sheets>
  <definedNames>
    <definedName name="ALIList">'Value Lists'!$A$2:$A$20</definedName>
    <definedName name="AppalachianActivity">'Value Lists'!$G$2:$G$3</definedName>
    <definedName name="FundType" localSheetId="4">'Value Lists'!#REF!</definedName>
    <definedName name="FundType">'Value Lists'!#REF!</definedName>
    <definedName name="JARCActivity">'Value Lists'!$F$2:$F$3</definedName>
    <definedName name="Policy3Descriptions">'Value Lists'!$D$2:$D$20</definedName>
    <definedName name="_xlnm.Print_Titles" localSheetId="0">'Year 1 (Required)'!$3:$5</definedName>
    <definedName name="_xlnm.Print_Titles" localSheetId="1">'Year 2 (Optional)'!$3:$4</definedName>
    <definedName name="_xlnm.Print_Titles" localSheetId="2">'Year 3 (Optional)'!$3:$4</definedName>
    <definedName name="ProcurementMethod">'Value Lists'!$E$2:$E$8</definedName>
  </definedNames>
  <calcPr calcId="191029"/>
  <pivotCaches>
    <pivotCache cacheId="25" r:id="rId8"/>
    <pivotCache cacheId="34"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8" l="1"/>
  <c r="I5" i="8"/>
  <c r="J5" i="8"/>
  <c r="M5" i="8"/>
  <c r="S5" i="8" s="1"/>
  <c r="P5" i="8"/>
  <c r="R5" i="8" s="1"/>
  <c r="H6" i="8"/>
  <c r="I6" i="8"/>
  <c r="J6" i="8"/>
  <c r="M6" i="8"/>
  <c r="S6" i="8" s="1"/>
  <c r="P6" i="8"/>
  <c r="Q6" i="8" s="1"/>
  <c r="H7" i="8"/>
  <c r="I7" i="8"/>
  <c r="J7" i="8"/>
  <c r="M7" i="8"/>
  <c r="S7" i="8" s="1"/>
  <c r="P7" i="8"/>
  <c r="Q7" i="8" s="1"/>
  <c r="R7" i="8"/>
  <c r="H8" i="8"/>
  <c r="I8" i="8"/>
  <c r="J8" i="8"/>
  <c r="M8" i="8"/>
  <c r="S8" i="8" s="1"/>
  <c r="P8" i="8"/>
  <c r="Q8" i="8" s="1"/>
  <c r="H9" i="8"/>
  <c r="I9" i="8"/>
  <c r="J9" i="8"/>
  <c r="M9" i="8"/>
  <c r="S9" i="8" s="1"/>
  <c r="P9" i="8"/>
  <c r="Q9" i="8" s="1"/>
  <c r="H10" i="8"/>
  <c r="I10" i="8"/>
  <c r="J10" i="8"/>
  <c r="M10" i="8"/>
  <c r="P10" i="8"/>
  <c r="Q10" i="8" s="1"/>
  <c r="R10" i="8"/>
  <c r="S10" i="8"/>
  <c r="H11" i="8"/>
  <c r="I11" i="8"/>
  <c r="J11" i="8"/>
  <c r="M11" i="8"/>
  <c r="P11" i="8"/>
  <c r="Q11" i="8" s="1"/>
  <c r="R11" i="8"/>
  <c r="S11" i="8"/>
  <c r="H12" i="8"/>
  <c r="I12" i="8"/>
  <c r="J12" i="8"/>
  <c r="M12" i="8"/>
  <c r="S12" i="8" s="1"/>
  <c r="P12" i="8"/>
  <c r="Q12" i="8" s="1"/>
  <c r="H13" i="8"/>
  <c r="I13" i="8"/>
  <c r="J13" i="8"/>
  <c r="M13" i="8"/>
  <c r="S13" i="8" s="1"/>
  <c r="P13" i="8"/>
  <c r="Q13" i="8" s="1"/>
  <c r="H14" i="8"/>
  <c r="I14" i="8"/>
  <c r="J14" i="8"/>
  <c r="M14" i="8"/>
  <c r="S14" i="8" s="1"/>
  <c r="P14" i="8"/>
  <c r="Q14" i="8" s="1"/>
  <c r="R14" i="8"/>
  <c r="H15" i="8"/>
  <c r="I15" i="8"/>
  <c r="J15" i="8"/>
  <c r="M15" i="8"/>
  <c r="S15" i="8" s="1"/>
  <c r="P15" i="8"/>
  <c r="Q15" i="8" s="1"/>
  <c r="H16" i="8"/>
  <c r="I16" i="8"/>
  <c r="J16" i="8"/>
  <c r="M16" i="8"/>
  <c r="S16" i="8" s="1"/>
  <c r="P16" i="8"/>
  <c r="Q16" i="8" s="1"/>
  <c r="H17" i="8"/>
  <c r="I17" i="8"/>
  <c r="J17" i="8"/>
  <c r="M17" i="8"/>
  <c r="S17" i="8" s="1"/>
  <c r="P17" i="8"/>
  <c r="Q17" i="8" s="1"/>
  <c r="H18" i="8"/>
  <c r="I18" i="8"/>
  <c r="J18" i="8"/>
  <c r="M18" i="8"/>
  <c r="S18" i="8" s="1"/>
  <c r="P18" i="8"/>
  <c r="Q18" i="8" s="1"/>
  <c r="H19" i="8"/>
  <c r="I19" i="8"/>
  <c r="J19" i="8"/>
  <c r="M19" i="8"/>
  <c r="P19" i="8"/>
  <c r="Q19" i="8"/>
  <c r="R19" i="8"/>
  <c r="S19" i="8"/>
  <c r="H20" i="8"/>
  <c r="I20" i="8"/>
  <c r="J20" i="8"/>
  <c r="M20" i="8"/>
  <c r="P20" i="8"/>
  <c r="Q20" i="8" s="1"/>
  <c r="R20" i="8"/>
  <c r="S20" i="8"/>
  <c r="H21" i="8"/>
  <c r="I21" i="8"/>
  <c r="J21" i="8"/>
  <c r="M21" i="8"/>
  <c r="P21" i="8"/>
  <c r="Q21" i="8" s="1"/>
  <c r="S21" i="8"/>
  <c r="H22" i="8"/>
  <c r="I22" i="8"/>
  <c r="J22" i="8"/>
  <c r="M22" i="8"/>
  <c r="S22" i="8" s="1"/>
  <c r="P22" i="8"/>
  <c r="Q22" i="8" s="1"/>
  <c r="R22" i="8"/>
  <c r="H23" i="8"/>
  <c r="I23" i="8"/>
  <c r="J23" i="8"/>
  <c r="M23" i="8"/>
  <c r="S23" i="8" s="1"/>
  <c r="P23" i="8"/>
  <c r="Q23" i="8" s="1"/>
  <c r="R23" i="8"/>
  <c r="H24" i="8"/>
  <c r="I24" i="8"/>
  <c r="J24" i="8"/>
  <c r="M24" i="8"/>
  <c r="S24" i="8" s="1"/>
  <c r="P24" i="8"/>
  <c r="Q24" i="8" s="1"/>
  <c r="H25" i="8"/>
  <c r="I25" i="8"/>
  <c r="J25" i="8"/>
  <c r="M25" i="8"/>
  <c r="S25" i="8" s="1"/>
  <c r="P25" i="8"/>
  <c r="Q25" i="8" s="1"/>
  <c r="H26" i="8"/>
  <c r="I26" i="8"/>
  <c r="J26" i="8"/>
  <c r="M26" i="8"/>
  <c r="S26" i="8" s="1"/>
  <c r="P26" i="8"/>
  <c r="R26" i="8" s="1"/>
  <c r="Q26" i="8"/>
  <c r="H27" i="8"/>
  <c r="I27" i="8"/>
  <c r="J27" i="8"/>
  <c r="M27" i="8"/>
  <c r="S27" i="8" s="1"/>
  <c r="P27" i="8"/>
  <c r="Q27" i="8" s="1"/>
  <c r="R27" i="8"/>
  <c r="H28" i="8"/>
  <c r="I28" i="8"/>
  <c r="J28" i="8"/>
  <c r="M28" i="8"/>
  <c r="S28" i="8" s="1"/>
  <c r="P28" i="8"/>
  <c r="Q28" i="8" s="1"/>
  <c r="H29" i="8"/>
  <c r="I29" i="8"/>
  <c r="J29" i="8"/>
  <c r="M29" i="8"/>
  <c r="P29" i="8"/>
  <c r="Q29" i="8" s="1"/>
  <c r="S29" i="8"/>
  <c r="H30" i="8"/>
  <c r="I30" i="8"/>
  <c r="J30" i="8"/>
  <c r="M30" i="8"/>
  <c r="P30" i="8"/>
  <c r="Q30" i="8" s="1"/>
  <c r="S30" i="8"/>
  <c r="H31" i="8"/>
  <c r="I31" i="8"/>
  <c r="J31" i="8"/>
  <c r="M31" i="8"/>
  <c r="P31" i="8"/>
  <c r="Q31" i="8" s="1"/>
  <c r="S31" i="8"/>
  <c r="H32" i="8"/>
  <c r="I32" i="8"/>
  <c r="J32" i="8"/>
  <c r="M32" i="8"/>
  <c r="P32" i="8"/>
  <c r="Q32" i="8" s="1"/>
  <c r="S32" i="8"/>
  <c r="H33" i="8"/>
  <c r="I33" i="8"/>
  <c r="J33" i="8"/>
  <c r="M33" i="8"/>
  <c r="P33" i="8"/>
  <c r="Q33" i="8" s="1"/>
  <c r="S33" i="8"/>
  <c r="H34" i="8"/>
  <c r="I34" i="8"/>
  <c r="J34" i="8"/>
  <c r="M34" i="8"/>
  <c r="S34" i="8" s="1"/>
  <c r="P34" i="8"/>
  <c r="Q34" i="8" s="1"/>
  <c r="P34" i="10"/>
  <c r="R34" i="10" s="1"/>
  <c r="M34" i="10"/>
  <c r="S34" i="10" s="1"/>
  <c r="J34" i="10"/>
  <c r="I34" i="10"/>
  <c r="H34" i="10"/>
  <c r="P33" i="10"/>
  <c r="R33" i="10" s="1"/>
  <c r="M33" i="10"/>
  <c r="J33" i="10"/>
  <c r="I33" i="10"/>
  <c r="H33" i="10"/>
  <c r="P32" i="10"/>
  <c r="R32" i="10" s="1"/>
  <c r="M32" i="10"/>
  <c r="J32" i="10"/>
  <c r="I32" i="10"/>
  <c r="H32" i="10"/>
  <c r="P31" i="10"/>
  <c r="Q31" i="10" s="1"/>
  <c r="M31" i="10"/>
  <c r="S31" i="10" s="1"/>
  <c r="J31" i="10"/>
  <c r="I31" i="10"/>
  <c r="H31" i="10"/>
  <c r="P30" i="10"/>
  <c r="R30" i="10" s="1"/>
  <c r="M30" i="10"/>
  <c r="J30" i="10"/>
  <c r="I30" i="10"/>
  <c r="H30" i="10"/>
  <c r="P29" i="10"/>
  <c r="R29" i="10" s="1"/>
  <c r="M29" i="10"/>
  <c r="S29" i="10" s="1"/>
  <c r="J29" i="10"/>
  <c r="I29" i="10"/>
  <c r="H29" i="10"/>
  <c r="P28" i="10"/>
  <c r="R28" i="10" s="1"/>
  <c r="M28" i="10"/>
  <c r="S28" i="10" s="1"/>
  <c r="J28" i="10"/>
  <c r="I28" i="10"/>
  <c r="H28" i="10"/>
  <c r="P27" i="10"/>
  <c r="Q27" i="10" s="1"/>
  <c r="M27" i="10"/>
  <c r="J27" i="10"/>
  <c r="I27" i="10"/>
  <c r="H27" i="10"/>
  <c r="P26" i="10"/>
  <c r="R26" i="10" s="1"/>
  <c r="M26" i="10"/>
  <c r="S26" i="10" s="1"/>
  <c r="J26" i="10"/>
  <c r="I26" i="10"/>
  <c r="H26" i="10"/>
  <c r="P25" i="10"/>
  <c r="R25" i="10" s="1"/>
  <c r="M25" i="10"/>
  <c r="J25" i="10"/>
  <c r="I25" i="10"/>
  <c r="H25" i="10"/>
  <c r="P24" i="10"/>
  <c r="R24" i="10" s="1"/>
  <c r="M24" i="10"/>
  <c r="J24" i="10"/>
  <c r="I24" i="10"/>
  <c r="H24" i="10"/>
  <c r="P23" i="10"/>
  <c r="R23" i="10" s="1"/>
  <c r="M23" i="10"/>
  <c r="J23" i="10"/>
  <c r="I23" i="10"/>
  <c r="H23" i="10"/>
  <c r="P22" i="10"/>
  <c r="R22" i="10" s="1"/>
  <c r="M22" i="10"/>
  <c r="J22" i="10"/>
  <c r="I22" i="10"/>
  <c r="H22" i="10"/>
  <c r="P21" i="10"/>
  <c r="R21" i="10" s="1"/>
  <c r="M21" i="10"/>
  <c r="S21" i="10" s="1"/>
  <c r="J21" i="10"/>
  <c r="I21" i="10"/>
  <c r="H21" i="10"/>
  <c r="P20" i="10"/>
  <c r="R20" i="10" s="1"/>
  <c r="M20" i="10"/>
  <c r="S20" i="10" s="1"/>
  <c r="J20" i="10"/>
  <c r="I20" i="10"/>
  <c r="H20" i="10"/>
  <c r="P19" i="10"/>
  <c r="Q19" i="10" s="1"/>
  <c r="M19" i="10"/>
  <c r="J19" i="10"/>
  <c r="I19" i="10"/>
  <c r="H19" i="10"/>
  <c r="P18" i="10"/>
  <c r="R18" i="10" s="1"/>
  <c r="M18" i="10"/>
  <c r="S18" i="10" s="1"/>
  <c r="J18" i="10"/>
  <c r="I18" i="10"/>
  <c r="H18" i="10"/>
  <c r="P17" i="10"/>
  <c r="R17" i="10" s="1"/>
  <c r="M17" i="10"/>
  <c r="J17" i="10"/>
  <c r="I17" i="10"/>
  <c r="H17" i="10"/>
  <c r="P16" i="10"/>
  <c r="R16" i="10" s="1"/>
  <c r="M16" i="10"/>
  <c r="J16" i="10"/>
  <c r="I16" i="10"/>
  <c r="H16" i="10"/>
  <c r="R15" i="10"/>
  <c r="P15" i="10"/>
  <c r="Q15" i="10" s="1"/>
  <c r="M15" i="10"/>
  <c r="S15" i="10" s="1"/>
  <c r="J15" i="10"/>
  <c r="I15" i="10"/>
  <c r="H15" i="10"/>
  <c r="P14" i="10"/>
  <c r="R14" i="10" s="1"/>
  <c r="M14" i="10"/>
  <c r="J14" i="10"/>
  <c r="I14" i="10"/>
  <c r="H14" i="10"/>
  <c r="P13" i="10"/>
  <c r="R13" i="10" s="1"/>
  <c r="M13" i="10"/>
  <c r="S13" i="10" s="1"/>
  <c r="J13" i="10"/>
  <c r="I13" i="10"/>
  <c r="H13" i="10"/>
  <c r="P12" i="10"/>
  <c r="R12" i="10" s="1"/>
  <c r="M12" i="10"/>
  <c r="S12" i="10" s="1"/>
  <c r="J12" i="10"/>
  <c r="I12" i="10"/>
  <c r="H12" i="10"/>
  <c r="P11" i="10"/>
  <c r="Q11" i="10" s="1"/>
  <c r="M11" i="10"/>
  <c r="J11" i="10"/>
  <c r="I11" i="10"/>
  <c r="H11" i="10"/>
  <c r="P10" i="10"/>
  <c r="R10" i="10" s="1"/>
  <c r="M10" i="10"/>
  <c r="S10" i="10" s="1"/>
  <c r="J10" i="10"/>
  <c r="I10" i="10"/>
  <c r="H10" i="10"/>
  <c r="P9" i="10"/>
  <c r="R9" i="10" s="1"/>
  <c r="M9" i="10"/>
  <c r="J9" i="10"/>
  <c r="I9" i="10"/>
  <c r="H9" i="10"/>
  <c r="P8" i="10"/>
  <c r="R8" i="10" s="1"/>
  <c r="M8" i="10"/>
  <c r="J8" i="10"/>
  <c r="I8" i="10"/>
  <c r="H8" i="10"/>
  <c r="P7" i="10"/>
  <c r="Q7" i="10" s="1"/>
  <c r="M7" i="10"/>
  <c r="S7" i="10" s="1"/>
  <c r="J7" i="10"/>
  <c r="I7" i="10"/>
  <c r="H7" i="10"/>
  <c r="P6" i="10"/>
  <c r="R6" i="10" s="1"/>
  <c r="M6" i="10"/>
  <c r="J6" i="10"/>
  <c r="I6" i="10"/>
  <c r="H6" i="10"/>
  <c r="P5" i="10"/>
  <c r="Q5" i="10" s="1"/>
  <c r="M5" i="10"/>
  <c r="J5" i="10"/>
  <c r="I5" i="10"/>
  <c r="H5" i="10"/>
  <c r="M6" i="1"/>
  <c r="Q9" i="10" l="1"/>
  <c r="T10" i="8"/>
  <c r="U10" i="8" s="1"/>
  <c r="R28" i="8"/>
  <c r="R18" i="8"/>
  <c r="R24" i="8"/>
  <c r="R33" i="8"/>
  <c r="T33" i="8" s="1"/>
  <c r="U33" i="8" s="1"/>
  <c r="R32" i="8"/>
  <c r="R31" i="8"/>
  <c r="U31" i="8" s="1"/>
  <c r="R30" i="8"/>
  <c r="T30" i="8" s="1"/>
  <c r="U30" i="8" s="1"/>
  <c r="R16" i="8"/>
  <c r="T16" i="8" s="1"/>
  <c r="U16" i="8" s="1"/>
  <c r="Q5" i="8"/>
  <c r="R5" i="10"/>
  <c r="Q23" i="10"/>
  <c r="Q13" i="10"/>
  <c r="Q26" i="10"/>
  <c r="Q16" i="10"/>
  <c r="Q25" i="10"/>
  <c r="M35" i="10"/>
  <c r="Q18" i="10"/>
  <c r="R31" i="10"/>
  <c r="T15" i="10"/>
  <c r="U15" i="10" s="1"/>
  <c r="T18" i="10"/>
  <c r="Q34" i="10"/>
  <c r="Q21" i="10"/>
  <c r="Q33" i="10"/>
  <c r="T31" i="10"/>
  <c r="U31" i="10" s="1"/>
  <c r="Q32" i="10"/>
  <c r="M35" i="8"/>
  <c r="R15" i="8"/>
  <c r="R6" i="8"/>
  <c r="T6" i="8" s="1"/>
  <c r="U6" i="8" s="1"/>
  <c r="T18" i="8"/>
  <c r="U18" i="8" s="1"/>
  <c r="T27" i="8"/>
  <c r="U27" i="8" s="1"/>
  <c r="T24" i="8"/>
  <c r="U24" i="8" s="1"/>
  <c r="T22" i="8"/>
  <c r="U22" i="8" s="1"/>
  <c r="R12" i="8"/>
  <c r="T12" i="8" s="1"/>
  <c r="T20" i="8"/>
  <c r="U20" i="8" s="1"/>
  <c r="T5" i="8"/>
  <c r="U5" i="8" s="1"/>
  <c r="T15" i="8"/>
  <c r="R8" i="8"/>
  <c r="T8" i="8" s="1"/>
  <c r="U8" i="8" s="1"/>
  <c r="T7" i="8"/>
  <c r="U7" i="8" s="1"/>
  <c r="R29" i="8"/>
  <c r="R21" i="8"/>
  <c r="R13" i="8"/>
  <c r="T19" i="8"/>
  <c r="U19" i="8" s="1"/>
  <c r="T11" i="8"/>
  <c r="U11" i="8" s="1"/>
  <c r="T26" i="8"/>
  <c r="U26" i="8" s="1"/>
  <c r="R34" i="8"/>
  <c r="T34" i="8" s="1"/>
  <c r="U34" i="8" s="1"/>
  <c r="R25" i="8"/>
  <c r="R17" i="8"/>
  <c r="R9" i="8"/>
  <c r="T14" i="8"/>
  <c r="U14" i="8" s="1"/>
  <c r="T32" i="8"/>
  <c r="U32" i="8" s="1"/>
  <c r="T31" i="8"/>
  <c r="T23" i="8"/>
  <c r="U23" i="8" s="1"/>
  <c r="U15" i="8"/>
  <c r="S35" i="8"/>
  <c r="U26" i="10"/>
  <c r="T10" i="10"/>
  <c r="U10" i="10" s="1"/>
  <c r="R7" i="10"/>
  <c r="T7" i="10" s="1"/>
  <c r="U7" i="10" s="1"/>
  <c r="Q8" i="10"/>
  <c r="T29" i="10"/>
  <c r="U18" i="10"/>
  <c r="T21" i="10"/>
  <c r="Q24" i="10"/>
  <c r="Q29" i="10"/>
  <c r="Q17" i="10"/>
  <c r="S23" i="10"/>
  <c r="T23" i="10" s="1"/>
  <c r="U23" i="10" s="1"/>
  <c r="T26" i="10"/>
  <c r="Q10" i="10"/>
  <c r="T13" i="10"/>
  <c r="U13" i="10" s="1"/>
  <c r="U21" i="10"/>
  <c r="T34" i="10"/>
  <c r="U34" i="10" s="1"/>
  <c r="T20" i="10"/>
  <c r="U20" i="10" s="1"/>
  <c r="T19" i="10"/>
  <c r="T12" i="10"/>
  <c r="U12" i="10" s="1"/>
  <c r="T28" i="10"/>
  <c r="U28" i="10" s="1"/>
  <c r="U29" i="10"/>
  <c r="S5" i="10"/>
  <c r="Q6" i="10"/>
  <c r="S8" i="10"/>
  <c r="T8" i="10" s="1"/>
  <c r="U8" i="10" s="1"/>
  <c r="R11" i="10"/>
  <c r="Q14" i="10"/>
  <c r="S16" i="10"/>
  <c r="R19" i="10"/>
  <c r="Q22" i="10"/>
  <c r="S24" i="10"/>
  <c r="T24" i="10" s="1"/>
  <c r="R27" i="10"/>
  <c r="Q30" i="10"/>
  <c r="S32" i="10"/>
  <c r="T32" i="10" s="1"/>
  <c r="S11" i="10"/>
  <c r="S19" i="10"/>
  <c r="S27" i="10"/>
  <c r="S6" i="10"/>
  <c r="Q12" i="10"/>
  <c r="S14" i="10"/>
  <c r="Q20" i="10"/>
  <c r="S22" i="10"/>
  <c r="Q28" i="10"/>
  <c r="S30" i="10"/>
  <c r="T30" i="10" s="1"/>
  <c r="S9" i="10"/>
  <c r="T9" i="10" s="1"/>
  <c r="S17" i="10"/>
  <c r="T17" i="10" s="1"/>
  <c r="S25" i="10"/>
  <c r="T25" i="10" s="1"/>
  <c r="S33" i="10"/>
  <c r="T33" i="10" s="1"/>
  <c r="T27" i="10" l="1"/>
  <c r="U27" i="10" s="1"/>
  <c r="T5" i="10"/>
  <c r="U5" i="10" s="1"/>
  <c r="T28" i="8"/>
  <c r="U28" i="8" s="1"/>
  <c r="T11" i="10"/>
  <c r="U12" i="8"/>
  <c r="T9" i="8"/>
  <c r="U9" i="8" s="1"/>
  <c r="T17" i="8"/>
  <c r="U17" i="8" s="1"/>
  <c r="T13" i="8"/>
  <c r="U13" i="8" s="1"/>
  <c r="T25" i="8"/>
  <c r="U25" i="8" s="1"/>
  <c r="T21" i="8"/>
  <c r="U21" i="8" s="1"/>
  <c r="R35" i="8"/>
  <c r="T29" i="8"/>
  <c r="U29" i="8" s="1"/>
  <c r="U24" i="10"/>
  <c r="R35" i="10"/>
  <c r="R3" i="10" s="1"/>
  <c r="T6" i="10"/>
  <c r="U6" i="10" s="1"/>
  <c r="T22" i="10"/>
  <c r="U22" i="10" s="1"/>
  <c r="U30" i="10"/>
  <c r="T16" i="10"/>
  <c r="U16" i="10" s="1"/>
  <c r="U33" i="10"/>
  <c r="T14" i="10"/>
  <c r="U17" i="10"/>
  <c r="U19" i="10"/>
  <c r="U9" i="10"/>
  <c r="S35" i="10"/>
  <c r="S3" i="10" s="1"/>
  <c r="U32" i="10"/>
  <c r="U25" i="10"/>
  <c r="U11" i="10"/>
  <c r="T35" i="10" l="1"/>
  <c r="T3" i="10" s="1"/>
  <c r="U35" i="8"/>
  <c r="T35" i="8"/>
  <c r="T3" i="8" s="1"/>
  <c r="U14" i="10"/>
  <c r="U35" i="10" s="1"/>
  <c r="U3" i="10" s="1"/>
  <c r="M9" i="1" l="1"/>
  <c r="M35" i="1" l="1"/>
  <c r="S35" i="1" s="1"/>
  <c r="M34" i="1"/>
  <c r="S34" i="1" s="1"/>
  <c r="M33" i="1"/>
  <c r="S33" i="1" s="1"/>
  <c r="M32" i="1"/>
  <c r="S32" i="1" s="1"/>
  <c r="M31" i="1"/>
  <c r="S31" i="1" s="1"/>
  <c r="M30" i="1"/>
  <c r="S30" i="1" s="1"/>
  <c r="M29" i="1"/>
  <c r="S29" i="1" s="1"/>
  <c r="M28" i="1"/>
  <c r="S28" i="1" s="1"/>
  <c r="M27" i="1"/>
  <c r="S27" i="1" s="1"/>
  <c r="M26" i="1"/>
  <c r="S26" i="1" s="1"/>
  <c r="M25" i="1"/>
  <c r="S25" i="1" s="1"/>
  <c r="M24" i="1"/>
  <c r="S24" i="1" s="1"/>
  <c r="M23" i="1"/>
  <c r="S23" i="1" s="1"/>
  <c r="M22" i="1"/>
  <c r="S22" i="1" s="1"/>
  <c r="M21" i="1"/>
  <c r="S21" i="1" s="1"/>
  <c r="M20" i="1"/>
  <c r="S20" i="1" s="1"/>
  <c r="M19" i="1"/>
  <c r="S19" i="1" s="1"/>
  <c r="M18" i="1"/>
  <c r="S18" i="1" s="1"/>
  <c r="M17" i="1"/>
  <c r="S17" i="1" s="1"/>
  <c r="M16" i="1"/>
  <c r="S16" i="1" s="1"/>
  <c r="M15" i="1"/>
  <c r="S15" i="1" s="1"/>
  <c r="M14" i="1"/>
  <c r="S14" i="1" s="1"/>
  <c r="M13" i="1"/>
  <c r="S13" i="1" s="1"/>
  <c r="M12" i="1"/>
  <c r="S12" i="1" s="1"/>
  <c r="M11" i="1"/>
  <c r="S11" i="1" s="1"/>
  <c r="M10" i="1"/>
  <c r="S10" i="1" s="1"/>
  <c r="S9" i="1"/>
  <c r="M8" i="1"/>
  <c r="S8" i="1" s="1"/>
  <c r="M7" i="1"/>
  <c r="S7" i="1" s="1"/>
  <c r="S6" i="1"/>
  <c r="P6" i="1"/>
  <c r="Q6" i="1" s="1"/>
  <c r="P35" i="1"/>
  <c r="P34" i="1"/>
  <c r="P33" i="1"/>
  <c r="R33" i="1" s="1"/>
  <c r="P32" i="1"/>
  <c r="R32" i="1" s="1"/>
  <c r="P31" i="1"/>
  <c r="P30" i="1"/>
  <c r="P29" i="1"/>
  <c r="R29" i="1" s="1"/>
  <c r="P28" i="1"/>
  <c r="R28" i="1" s="1"/>
  <c r="P27" i="1"/>
  <c r="P26" i="1"/>
  <c r="P25" i="1"/>
  <c r="R25" i="1" s="1"/>
  <c r="P24" i="1"/>
  <c r="R24" i="1" s="1"/>
  <c r="P23" i="1"/>
  <c r="P22" i="1"/>
  <c r="P21" i="1"/>
  <c r="R21" i="1" s="1"/>
  <c r="P20" i="1"/>
  <c r="R20" i="1" s="1"/>
  <c r="P19" i="1"/>
  <c r="P18" i="1"/>
  <c r="P17" i="1"/>
  <c r="R17" i="1" s="1"/>
  <c r="P16" i="1"/>
  <c r="R16" i="1" s="1"/>
  <c r="P15" i="1"/>
  <c r="P14" i="1"/>
  <c r="R14" i="1" s="1"/>
  <c r="P13" i="1"/>
  <c r="R13" i="1" s="1"/>
  <c r="P12" i="1"/>
  <c r="R12" i="1" s="1"/>
  <c r="P11" i="1"/>
  <c r="P10" i="1"/>
  <c r="R10" i="1" s="1"/>
  <c r="P9" i="1"/>
  <c r="R9" i="1" s="1"/>
  <c r="P8" i="1"/>
  <c r="P7"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T13" i="1" l="1"/>
  <c r="U13" i="1" s="1"/>
  <c r="R8" i="1"/>
  <c r="T8" i="1" s="1"/>
  <c r="U8" i="1" s="1"/>
  <c r="R7" i="1"/>
  <c r="T7" i="1" s="1"/>
  <c r="R11" i="1"/>
  <c r="T11" i="1" s="1"/>
  <c r="R15" i="1"/>
  <c r="T15" i="1" s="1"/>
  <c r="R19" i="1"/>
  <c r="T19" i="1" s="1"/>
  <c r="U19" i="1" s="1"/>
  <c r="R23" i="1"/>
  <c r="T23" i="1" s="1"/>
  <c r="U23" i="1" s="1"/>
  <c r="R27" i="1"/>
  <c r="T27" i="1" s="1"/>
  <c r="U27" i="1" s="1"/>
  <c r="R31" i="1"/>
  <c r="T31" i="1" s="1"/>
  <c r="U31" i="1" s="1"/>
  <c r="R35" i="1"/>
  <c r="T35" i="1" s="1"/>
  <c r="T10" i="1"/>
  <c r="U10" i="1" s="1"/>
  <c r="T12" i="1"/>
  <c r="U12" i="1" s="1"/>
  <c r="R18" i="1"/>
  <c r="T18" i="1" s="1"/>
  <c r="U18" i="1" s="1"/>
  <c r="T20" i="1"/>
  <c r="U20" i="1" s="1"/>
  <c r="R22" i="1"/>
  <c r="T22" i="1" s="1"/>
  <c r="U22" i="1" s="1"/>
  <c r="R26" i="1"/>
  <c r="T26" i="1" s="1"/>
  <c r="U26" i="1" s="1"/>
  <c r="T28" i="1"/>
  <c r="U28" i="1" s="1"/>
  <c r="R30" i="1"/>
  <c r="T30" i="1" s="1"/>
  <c r="U30" i="1" s="1"/>
  <c r="R34" i="1"/>
  <c r="T34" i="1" s="1"/>
  <c r="U34" i="1" s="1"/>
  <c r="T21" i="1"/>
  <c r="U21" i="1" s="1"/>
  <c r="T29" i="1"/>
  <c r="U29" i="1" s="1"/>
  <c r="T17" i="1"/>
  <c r="U17" i="1" s="1"/>
  <c r="T24" i="1"/>
  <c r="U24" i="1" s="1"/>
  <c r="T33" i="1"/>
  <c r="U33" i="1" s="1"/>
  <c r="T9" i="1"/>
  <c r="U9" i="1" s="1"/>
  <c r="T14" i="1"/>
  <c r="U14" i="1" s="1"/>
  <c r="T16" i="1"/>
  <c r="U16" i="1" s="1"/>
  <c r="T25" i="1"/>
  <c r="U25" i="1" s="1"/>
  <c r="T32" i="1"/>
  <c r="U32" i="1" s="1"/>
  <c r="R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U11" i="1" l="1"/>
  <c r="U15" i="1"/>
  <c r="U7" i="1"/>
  <c r="U35" i="1"/>
  <c r="T6" i="1"/>
  <c r="U6" i="1" s="1"/>
  <c r="J35" i="1" l="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Q32" i="1"/>
  <c r="Q31" i="1"/>
  <c r="Q30" i="1"/>
  <c r="Q29" i="1"/>
  <c r="Q28" i="1"/>
  <c r="Q27" i="1"/>
  <c r="Q26" i="1"/>
  <c r="Q25" i="1"/>
  <c r="Q24" i="1"/>
  <c r="Q23" i="1"/>
  <c r="Q22" i="1"/>
  <c r="Q21" i="1"/>
  <c r="Q20" i="1"/>
  <c r="Q19" i="1"/>
  <c r="Q18" i="1"/>
  <c r="Q17" i="1"/>
  <c r="Q16" i="1"/>
  <c r="Q15" i="1"/>
  <c r="Q14" i="1"/>
  <c r="Q13" i="1"/>
  <c r="Q12" i="1"/>
  <c r="Q11" i="1"/>
  <c r="Q10" i="1"/>
  <c r="Q9" i="1"/>
  <c r="Q8" i="1"/>
  <c r="Q7" i="1"/>
  <c r="J6" i="1" l="1"/>
  <c r="M36" i="1" l="1"/>
  <c r="Q33" i="1" l="1"/>
  <c r="Q34" i="1"/>
  <c r="Q35" i="1"/>
  <c r="S36" i="1" l="1"/>
  <c r="S3" i="1" s="1"/>
  <c r="R36" i="1"/>
  <c r="R3" i="1" s="1"/>
  <c r="U36" i="1" l="1"/>
  <c r="U3" i="1" s="1"/>
  <c r="T36" i="1"/>
  <c r="T3" i="1" s="1"/>
  <c r="U3" i="8"/>
  <c r="R3" i="8"/>
  <c r="S3"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A8F1D5F-E665-46B3-8EA9-823040FF38DF}" keepAlive="1" name="Query - AllYears" description="Connection to the 'AllYears' query in the workbook." type="5" refreshedVersion="8" background="1">
    <dbPr connection="Provider=Microsoft.Mashup.OleDb.1;Data Source=$Workbook$;Location=AllYears;Extended Properties=&quot;&quot;" command="SELECT * FROM [AllYears]"/>
  </connection>
  <connection id="2" xr16:uid="{A3BDED2D-9407-42B6-A4A6-63F6553971D4}" keepAlive="1" name="Query - Year1" description="Connection to the 'Year1' query in the workbook." type="5" refreshedVersion="0" background="1">
    <dbPr connection="Provider=Microsoft.Mashup.OleDb.1;Data Source=$Workbook$;Location=Year1;Extended Properties=&quot;&quot;" command="SELECT * FROM [Year1]"/>
  </connection>
  <connection id="3" xr16:uid="{8F5F52B1-9D42-467A-B0F9-8BC2017FB0EA}" keepAlive="1" name="Query - Year2" description="Connection to the 'Year2' query in the workbook." type="5" refreshedVersion="0" background="1">
    <dbPr connection="Provider=Microsoft.Mashup.OleDb.1;Data Source=$Workbook$;Location=Year2;Extended Properties=&quot;&quot;" command="SELECT * FROM [Year2]"/>
  </connection>
  <connection id="4" xr16:uid="{C36D00CC-23B5-4774-8809-48CB701260FF}" keepAlive="1" name="Query - Year3" description="Connection to the 'Year3' query in the workbook." type="5" refreshedVersion="0" background="1">
    <dbPr connection="Provider=Microsoft.Mashup.OleDb.1;Data Source=$Workbook$;Location=Year3;Extended Properties=&quot;&quot;" command="SELECT * FROM [Year3]"/>
  </connection>
</connections>
</file>

<file path=xl/sharedStrings.xml><?xml version="1.0" encoding="utf-8"?>
<sst xmlns="http://schemas.openxmlformats.org/spreadsheetml/2006/main" count="217" uniqueCount="80">
  <si>
    <t>ALI Code</t>
  </si>
  <si>
    <t>ALI CODE</t>
  </si>
  <si>
    <t>ALI CODE DESCRIPTION</t>
  </si>
  <si>
    <t>Line Number</t>
  </si>
  <si>
    <t>Quantity
(If Applicable)</t>
  </si>
  <si>
    <t>ALI Description</t>
  </si>
  <si>
    <t>Agency:</t>
  </si>
  <si>
    <t>Total Eligible Expense
(Whole Dollars)</t>
  </si>
  <si>
    <t>Inventory Documentation Needed</t>
  </si>
  <si>
    <t>Asset/Expense Description</t>
  </si>
  <si>
    <t>Years
Useful Life
(If Applicable)</t>
  </si>
  <si>
    <t>Anticipated Procurement Method</t>
  </si>
  <si>
    <t>Procurement Method</t>
  </si>
  <si>
    <t>Sole Source</t>
  </si>
  <si>
    <t>State Contract</t>
  </si>
  <si>
    <t>Invitation to Bid (ITB)</t>
  </si>
  <si>
    <t>Request for Proposal (RFP)</t>
  </si>
  <si>
    <t>Informal Written Solicitations</t>
  </si>
  <si>
    <t>CAPITAL</t>
  </si>
  <si>
    <t>(blank)</t>
  </si>
  <si>
    <t>11.7L.00</t>
  </si>
  <si>
    <t>MOBILITY MANAGEMENT (5302(A)(1)(L))</t>
  </si>
  <si>
    <t>Line 10 Printing And Publications</t>
  </si>
  <si>
    <t>Line 11 Travel</t>
  </si>
  <si>
    <t>Line 12 Conferences And Meetings</t>
  </si>
  <si>
    <t>Line 13 Interest</t>
  </si>
  <si>
    <t>Line 14 Insurance</t>
  </si>
  <si>
    <t>Line 15 Grants And Awards</t>
  </si>
  <si>
    <t>Line 16 Specific Assistance to Individuals</t>
  </si>
  <si>
    <t>Line 17 Depreciation</t>
  </si>
  <si>
    <t>Line 18 Other Nonpersonnel Expenses</t>
  </si>
  <si>
    <t>Line 20 Reimbursable Capital Purchases</t>
  </si>
  <si>
    <t>Policy 3 Descriptions</t>
  </si>
  <si>
    <t>Unit/Purchase Cost</t>
  </si>
  <si>
    <t>Policy 3 Description</t>
  </si>
  <si>
    <t>Line 22 Administrative Expenses</t>
  </si>
  <si>
    <t>RTAP</t>
  </si>
  <si>
    <t>Expense Group</t>
  </si>
  <si>
    <t>JARC Activity</t>
  </si>
  <si>
    <t>Appalachian Activity</t>
  </si>
  <si>
    <t>JARC</t>
  </si>
  <si>
    <t>No</t>
  </si>
  <si>
    <t>Appalachian</t>
  </si>
  <si>
    <t>Proposed Purchase Date
(for Capital Items)</t>
  </si>
  <si>
    <t>%
State</t>
  </si>
  <si>
    <t>%
Federal</t>
  </si>
  <si>
    <t>%
Grantee</t>
  </si>
  <si>
    <t>%
Total</t>
  </si>
  <si>
    <t>$
State</t>
  </si>
  <si>
    <t>$
Federal</t>
  </si>
  <si>
    <t>$
Grantee</t>
  </si>
  <si>
    <t>$
Total</t>
  </si>
  <si>
    <t>Grand Total</t>
  </si>
  <si>
    <t>Sum of $
State</t>
  </si>
  <si>
    <t>Sum of $
Federal</t>
  </si>
  <si>
    <t>Sum of $
Grantee</t>
  </si>
  <si>
    <t>Sum of $
Total</t>
  </si>
  <si>
    <t/>
  </si>
  <si>
    <t>Values</t>
  </si>
  <si>
    <t>Line 01 Salaries And Wages</t>
  </si>
  <si>
    <t>Line 02 Employee Benefits &amp; Payroll Taxes</t>
  </si>
  <si>
    <t>Line 04 Professional Fees</t>
  </si>
  <si>
    <t>Line 05 Supplies</t>
  </si>
  <si>
    <t>Line 06 Telephone</t>
  </si>
  <si>
    <t>Line 07 Postage And Shipping</t>
  </si>
  <si>
    <t>Line 08 Occupancy</t>
  </si>
  <si>
    <t>Line 09 Equipment Rental And Maintenance</t>
  </si>
  <si>
    <t>Small Purchase (&lt;$5000)</t>
  </si>
  <si>
    <t>RTAP Activity</t>
  </si>
  <si>
    <t>Total Balance (Year 1):</t>
  </si>
  <si>
    <t>5310 Mobility Management Annual Budget: Year Two</t>
  </si>
  <si>
    <t>5310 Mobility Management Annual Budget: Year Three</t>
  </si>
  <si>
    <t>5310 Mobility Management Annual Budget: Year One</t>
  </si>
  <si>
    <t>Total Balance (Year 2):</t>
  </si>
  <si>
    <t>Check Totals (Year 2):</t>
  </si>
  <si>
    <t>Total Balance (Year 3):</t>
  </si>
  <si>
    <t>Check Totals (Year 3):</t>
  </si>
  <si>
    <t>Row Labels</t>
  </si>
  <si>
    <t>Check Totals (Year 1):</t>
  </si>
  <si>
    <t xml:space="preserve">Instructions:  Please use the green tabs below to provide a detailed budget for each year of the proposed project.  Please note that white cells are fillable, and orange cells contain formulas and should not be typed or pasted over. Some entry fields contain dropdown selections. For any questions, please contact Samantha.M.Deal@tn.gov.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</si>
</sst>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6"/>
      <color theme="1"/>
      <name val="Calibri"/>
      <family val="2"/>
      <scheme val="minor"/>
    </font>
    <font>
      <b/>
      <sz val="14"/>
      <color theme="1"/>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s>
  <cellStyleXfs count="3">
    <xf numFmtId="0" fontId="0" fillId="0" borderId="0"/>
    <xf numFmtId="9" fontId="1" fillId="0" borderId="0" applyFont="0" applyFill="0" applyBorder="0" applyAlignment="0" applyProtection="0"/>
    <xf numFmtId="0" fontId="4" fillId="0" borderId="0"/>
  </cellStyleXfs>
  <cellXfs count="72">
    <xf numFmtId="0" fontId="0" fillId="0" borderId="0" xfId="0"/>
    <xf numFmtId="0" fontId="0" fillId="0" borderId="0" xfId="0"/>
    <xf numFmtId="0" fontId="2" fillId="0" borderId="0" xfId="0" applyFont="1" applyBorder="1"/>
    <xf numFmtId="0" fontId="2" fillId="0" borderId="0" xfId="0" applyFont="1"/>
    <xf numFmtId="0" fontId="0" fillId="0" borderId="0" xfId="0"/>
    <xf numFmtId="0" fontId="0" fillId="0" borderId="1" xfId="0" applyFont="1" applyFill="1" applyBorder="1" applyAlignment="1">
      <alignment horizontal="center"/>
    </xf>
    <xf numFmtId="0" fontId="0" fillId="0" borderId="0" xfId="0" applyFont="1"/>
    <xf numFmtId="0" fontId="0" fillId="0" borderId="0" xfId="0" applyFont="1" applyBorder="1" applyAlignment="1">
      <alignment horizontal="center"/>
    </xf>
    <xf numFmtId="0" fontId="0" fillId="0" borderId="1" xfId="0" applyFont="1" applyBorder="1" applyAlignment="1">
      <alignment horizontal="center" wrapText="1"/>
    </xf>
    <xf numFmtId="0" fontId="0" fillId="0" borderId="0" xfId="0" pivotButton="1"/>
    <xf numFmtId="8" fontId="0" fillId="0" borderId="0" xfId="0" applyNumberFormat="1"/>
    <xf numFmtId="164" fontId="0" fillId="0" borderId="0" xfId="0" applyNumberFormat="1"/>
    <xf numFmtId="6" fontId="0" fillId="0" borderId="1" xfId="0" applyNumberFormat="1" applyFont="1" applyFill="1" applyBorder="1"/>
    <xf numFmtId="0" fontId="6" fillId="3" borderId="1" xfId="0" applyFont="1" applyFill="1" applyBorder="1"/>
    <xf numFmtId="0" fontId="0" fillId="0" borderId="0" xfId="0" applyFill="1" applyBorder="1" applyAlignment="1"/>
    <xf numFmtId="0" fontId="6" fillId="0" borderId="0" xfId="0" applyFont="1" applyFill="1" applyBorder="1" applyAlignment="1">
      <alignment vertical="center" wrapText="1"/>
    </xf>
    <xf numFmtId="0" fontId="0" fillId="0" borderId="0" xfId="0" applyFont="1" applyBorder="1"/>
    <xf numFmtId="0" fontId="0" fillId="0" borderId="3" xfId="0" applyFont="1" applyBorder="1" applyAlignment="1">
      <alignment horizontal="center"/>
    </xf>
    <xf numFmtId="0" fontId="0" fillId="0" borderId="7" xfId="0" applyFont="1" applyBorder="1" applyAlignment="1">
      <alignment horizontal="center" wrapText="1"/>
    </xf>
    <xf numFmtId="0" fontId="0" fillId="0" borderId="10" xfId="0" applyFont="1" applyBorder="1" applyAlignment="1">
      <alignment horizontal="center" wrapText="1"/>
    </xf>
    <xf numFmtId="0" fontId="0" fillId="0" borderId="10" xfId="0" applyFont="1" applyFill="1" applyBorder="1" applyAlignment="1">
      <alignment horizontal="center" wrapText="1"/>
    </xf>
    <xf numFmtId="0" fontId="0" fillId="0" borderId="11" xfId="0" applyFont="1" applyBorder="1" applyAlignment="1">
      <alignment horizontal="center" wrapText="1"/>
    </xf>
    <xf numFmtId="0" fontId="0" fillId="0" borderId="12" xfId="0" applyFont="1" applyFill="1" applyBorder="1" applyAlignment="1">
      <alignment horizontal="center"/>
    </xf>
    <xf numFmtId="0" fontId="0" fillId="0" borderId="0" xfId="0" applyAlignment="1">
      <alignment horizontal="left"/>
    </xf>
    <xf numFmtId="0" fontId="0" fillId="2" borderId="1" xfId="0" applyFont="1" applyFill="1" applyBorder="1" applyAlignment="1">
      <alignment horizontal="center"/>
    </xf>
    <xf numFmtId="6" fontId="0" fillId="2" borderId="1" xfId="0" applyNumberFormat="1" applyFont="1" applyFill="1" applyBorder="1"/>
    <xf numFmtId="0" fontId="0" fillId="2" borderId="1" xfId="0" applyFont="1" applyFill="1" applyBorder="1"/>
    <xf numFmtId="8" fontId="0" fillId="2" borderId="1" xfId="0" applyNumberFormat="1" applyFont="1" applyFill="1" applyBorder="1"/>
    <xf numFmtId="0" fontId="3" fillId="0" borderId="1" xfId="2" applyFont="1" applyFill="1" applyBorder="1" applyAlignment="1">
      <alignment wrapText="1"/>
    </xf>
    <xf numFmtId="14" fontId="0" fillId="0" borderId="1" xfId="0" applyNumberFormat="1" applyFont="1" applyFill="1" applyBorder="1" applyAlignment="1">
      <alignment horizontal="center"/>
    </xf>
    <xf numFmtId="49" fontId="0" fillId="0" borderId="1" xfId="0" applyNumberFormat="1" applyFont="1" applyFill="1" applyBorder="1"/>
    <xf numFmtId="40" fontId="0"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0" fontId="0" fillId="0" borderId="1" xfId="0" applyFont="1" applyFill="1" applyBorder="1" applyAlignment="1">
      <alignment wrapText="1"/>
    </xf>
    <xf numFmtId="0" fontId="3" fillId="0" borderId="12" xfId="2" applyFont="1" applyFill="1" applyBorder="1" applyAlignment="1">
      <alignment wrapText="1"/>
    </xf>
    <xf numFmtId="14" fontId="0" fillId="0" borderId="12" xfId="0" applyNumberFormat="1" applyFont="1" applyFill="1" applyBorder="1" applyAlignment="1">
      <alignment horizontal="center"/>
    </xf>
    <xf numFmtId="49" fontId="0" fillId="0" borderId="12" xfId="0" applyNumberFormat="1" applyFont="1" applyFill="1" applyBorder="1"/>
    <xf numFmtId="40" fontId="0" fillId="0" borderId="12" xfId="0" applyNumberFormat="1" applyFont="1" applyFill="1" applyBorder="1" applyAlignment="1">
      <alignment horizontal="center"/>
    </xf>
    <xf numFmtId="49" fontId="0" fillId="0" borderId="12" xfId="0" applyNumberFormat="1" applyFont="1" applyFill="1" applyBorder="1" applyAlignment="1">
      <alignment horizontal="center"/>
    </xf>
    <xf numFmtId="8" fontId="0" fillId="0" borderId="1" xfId="0" applyNumberFormat="1" applyFont="1" applyFill="1" applyBorder="1"/>
    <xf numFmtId="8" fontId="0" fillId="0" borderId="12" xfId="0" applyNumberFormat="1" applyFont="1" applyFill="1" applyBorder="1"/>
    <xf numFmtId="49" fontId="3" fillId="5" borderId="5" xfId="2" applyNumberFormat="1" applyFont="1" applyFill="1" applyBorder="1" applyAlignment="1">
      <alignment horizontal="left" wrapText="1"/>
    </xf>
    <xf numFmtId="49" fontId="0" fillId="5" borderId="1" xfId="0" applyNumberFormat="1" applyFont="1" applyFill="1" applyBorder="1" applyAlignment="1">
      <alignment horizontal="left"/>
    </xf>
    <xf numFmtId="0" fontId="0" fillId="5" borderId="1" xfId="0" applyFont="1" applyFill="1" applyBorder="1" applyAlignment="1">
      <alignment horizontal="center"/>
    </xf>
    <xf numFmtId="49" fontId="0" fillId="5" borderId="12" xfId="0" applyNumberFormat="1" applyFont="1" applyFill="1" applyBorder="1" applyAlignment="1">
      <alignment horizontal="left"/>
    </xf>
    <xf numFmtId="0" fontId="0" fillId="5" borderId="12" xfId="0" applyFont="1" applyFill="1" applyBorder="1" applyAlignment="1">
      <alignment horizontal="center"/>
    </xf>
    <xf numFmtId="6" fontId="0" fillId="5" borderId="1" xfId="0" applyNumberFormat="1" applyFont="1" applyFill="1" applyBorder="1"/>
    <xf numFmtId="164" fontId="0" fillId="5" borderId="1" xfId="1" applyNumberFormat="1" applyFont="1" applyFill="1" applyBorder="1"/>
    <xf numFmtId="6" fontId="0" fillId="5" borderId="9" xfId="0" applyNumberFormat="1" applyFont="1" applyFill="1" applyBorder="1"/>
    <xf numFmtId="6" fontId="0" fillId="5" borderId="12" xfId="0" applyNumberFormat="1" applyFont="1" applyFill="1" applyBorder="1"/>
    <xf numFmtId="164" fontId="0" fillId="5" borderId="12" xfId="1" applyNumberFormat="1" applyFont="1" applyFill="1" applyBorder="1"/>
    <xf numFmtId="6" fontId="0" fillId="5" borderId="13" xfId="0" applyNumberFormat="1" applyFont="1" applyFill="1" applyBorder="1"/>
    <xf numFmtId="0" fontId="0" fillId="2" borderId="3" xfId="0" applyFont="1" applyFill="1" applyBorder="1"/>
    <xf numFmtId="0" fontId="2" fillId="2" borderId="0" xfId="0" applyFont="1" applyFill="1" applyAlignment="1"/>
    <xf numFmtId="0" fontId="2" fillId="2" borderId="6" xfId="0" applyFont="1" applyFill="1" applyBorder="1" applyAlignment="1"/>
    <xf numFmtId="0" fontId="2" fillId="2" borderId="0" xfId="0" applyFont="1" applyFill="1" applyBorder="1" applyAlignment="1"/>
    <xf numFmtId="0" fontId="2" fillId="3" borderId="9" xfId="0" applyFont="1" applyFill="1" applyBorder="1" applyAlignment="1">
      <alignment horizontal="center"/>
    </xf>
    <xf numFmtId="0" fontId="2" fillId="3" borderId="3" xfId="0" applyFont="1" applyFill="1" applyBorder="1" applyAlignment="1">
      <alignment horizontal="center"/>
    </xf>
    <xf numFmtId="0" fontId="6" fillId="3" borderId="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4" borderId="9"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5" fillId="3" borderId="4" xfId="0" applyFont="1" applyFill="1" applyBorder="1" applyAlignment="1">
      <alignment horizontal="center"/>
    </xf>
    <xf numFmtId="0" fontId="5" fillId="3" borderId="7" xfId="0" applyFont="1" applyFill="1" applyBorder="1" applyAlignment="1">
      <alignment horizontal="center"/>
    </xf>
    <xf numFmtId="0" fontId="2" fillId="2" borderId="0" xfId="0" applyFont="1" applyFill="1" applyAlignment="1">
      <alignment horizontal="right"/>
    </xf>
    <xf numFmtId="0" fontId="2" fillId="2" borderId="6" xfId="0" applyFont="1" applyFill="1" applyBorder="1" applyAlignment="1">
      <alignment horizontal="right"/>
    </xf>
    <xf numFmtId="0" fontId="2" fillId="2" borderId="0" xfId="0" applyFont="1" applyFill="1" applyBorder="1" applyAlignment="1">
      <alignment horizontal="right"/>
    </xf>
    <xf numFmtId="0" fontId="0" fillId="4" borderId="13" xfId="0" applyFill="1" applyBorder="1" applyAlignment="1">
      <alignment horizontal="center"/>
    </xf>
    <xf numFmtId="0" fontId="0" fillId="4" borderId="14" xfId="0" applyFill="1" applyBorder="1" applyAlignment="1">
      <alignment horizontal="center"/>
    </xf>
    <xf numFmtId="0" fontId="0" fillId="4" borderId="11" xfId="0" applyFill="1" applyBorder="1" applyAlignment="1">
      <alignment horizontal="center"/>
    </xf>
    <xf numFmtId="0" fontId="0" fillId="4" borderId="7" xfId="0" applyFill="1" applyBorder="1" applyAlignment="1">
      <alignment horizontal="center"/>
    </xf>
  </cellXfs>
  <cellStyles count="3">
    <cellStyle name="Normal" xfId="0" builtinId="0"/>
    <cellStyle name="Normal_Sheet1" xfId="2" xr:uid="{00000000-0005-0000-0000-000001000000}"/>
    <cellStyle name="Percent" xfId="1" builtinId="5"/>
  </cellStyles>
  <dxfs count="93">
    <dxf>
      <numFmt numFmtId="12" formatCode="&quot;$&quot;#,##0.00_);[Red]\(&quot;$&quot;#,##0.00\)"/>
    </dxf>
    <dxf>
      <numFmt numFmtId="12" formatCode="&quot;$&quot;#,##0.00_);[Red]\(&quot;$&quot;#,##0.00\)"/>
    </dxf>
    <dxf>
      <numFmt numFmtId="12" formatCode="&quot;$&quot;#,##0.00_);[Red]\(&quot;$&quot;#,##0.00\)"/>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2" formatCode="&quot;$&quot;#,##0.00_);[Red]\(&quot;$&quot;#,##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8" formatCode="#,##0.00_);[Red]\(#,##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2" formatCode="&quot;$&quot;#,##0.00_);[Red]\(&quot;$&quot;#,##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8" formatCode="#,##0.00_);[Red]\(#,##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2" formatCode="&quot;$&quot;#,##0.00_);[Red]\(&quot;$&quot;#,##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8" formatCode="#,##0.00_);[Red]\(#,##0.0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mantha M. Deal" refreshedDate="45429.678420370372" backgroundQuery="1" createdVersion="7" refreshedVersion="8" minRefreshableVersion="3" recordCount="90" xr:uid="{46A8BCDA-C14B-45B9-AEC0-D88352496AE6}">
  <cacheSource type="external" connectionId="1"/>
  <cacheFields count="22">
    <cacheField name="Line Number" numFmtId="0">
      <sharedItems containsSemiMixedTypes="0" containsString="0" containsNumber="1" containsInteger="1" minValue="1" maxValue="30" count="30">
        <n v="1"/>
        <n v="2"/>
        <n v="3"/>
        <n v="4"/>
        <n v="5"/>
        <n v="6"/>
        <n v="7"/>
        <n v="8"/>
        <n v="9"/>
        <n v="10"/>
        <n v="11"/>
        <n v="12"/>
        <n v="13"/>
        <n v="14"/>
        <n v="15"/>
        <n v="16"/>
        <n v="17"/>
        <n v="18"/>
        <n v="19"/>
        <n v="20"/>
        <n v="21"/>
        <n v="22"/>
        <n v="23"/>
        <n v="24"/>
        <n v="25"/>
        <n v="26"/>
        <n v="27"/>
        <n v="28"/>
        <n v="29"/>
        <n v="30"/>
      </sharedItems>
    </cacheField>
    <cacheField name="Policy 3 Description" numFmtId="0">
      <sharedItems containsBlank="1" count="5">
        <m/>
        <s v="Line 01 Salaries And Wages" u="1"/>
        <s v="Line 04 Professional Fees" u="1"/>
        <s v="Line 06 Telephone" u="1"/>
        <s v="Line 02 Employee Benefits &amp; Payroll Taxes" u="1"/>
      </sharedItems>
    </cacheField>
    <cacheField name="Asset/Expense Description" numFmtId="0">
      <sharedItems containsString="0" containsBlank="1" count="1">
        <m/>
      </sharedItems>
    </cacheField>
    <cacheField name="Proposed Purchase Date_x000a_(for Capital Items)" numFmtId="0">
      <sharedItems containsString="0" containsBlank="1" count="1">
        <m/>
      </sharedItems>
    </cacheField>
    <cacheField name="Anticipated Procurement Method" numFmtId="0">
      <sharedItems containsString="0" containsBlank="1" count="1">
        <m/>
      </sharedItems>
    </cacheField>
    <cacheField name="Years_x000a_Useful Life_x000a_(If Applicable)" numFmtId="0">
      <sharedItems containsString="0" containsBlank="1" count="1">
        <m/>
      </sharedItems>
    </cacheField>
    <cacheField name="ALI Code" numFmtId="0">
      <sharedItems containsString="0" containsBlank="1" count="1">
        <m/>
      </sharedItems>
    </cacheField>
    <cacheField name="ALI Description" numFmtId="0">
      <sharedItems count="1">
        <s v=""/>
      </sharedItems>
    </cacheField>
    <cacheField name="Expense Group" numFmtId="0">
      <sharedItems count="1">
        <s v=""/>
      </sharedItems>
    </cacheField>
    <cacheField name="Inventory Documentation Needed" numFmtId="0">
      <sharedItems count="1">
        <s v=""/>
      </sharedItems>
    </cacheField>
    <cacheField name="Quantity_x000a_(If Applicable)" numFmtId="0">
      <sharedItems containsString="0" containsBlank="1" count="1">
        <m/>
      </sharedItems>
    </cacheField>
    <cacheField name="Unit/Purchase Cost" numFmtId="0">
      <sharedItems containsString="0" containsBlank="1" containsNumber="1" containsInteger="1" minValue="4056" maxValue="380510" count="6">
        <m/>
        <n v="380510"/>
        <n v="54751"/>
        <n v="4056"/>
        <n v="165484"/>
        <n v="55555"/>
      </sharedItems>
    </cacheField>
    <cacheField name="Total Eligible Expense_x000a_(Whole Dollars)" numFmtId="0">
      <sharedItems containsSemiMixedTypes="0" containsString="0" containsNumber="1" containsInteger="1" minValue="0" maxValue="380510" count="6">
        <n v="0"/>
        <n v="380510"/>
        <n v="54751"/>
        <n v="4056"/>
        <n v="165484"/>
        <n v="55555"/>
      </sharedItems>
    </cacheField>
    <cacheField name="%_x000a_State" numFmtId="0">
      <sharedItems containsSemiMixedTypes="0" containsString="0" containsNumber="1" containsInteger="1" minValue="0" maxValue="0" count="1">
        <n v="0"/>
      </sharedItems>
    </cacheField>
    <cacheField name="%_x000a_Federal" numFmtId="0">
      <sharedItems containsSemiMixedTypes="0" containsString="0" containsNumber="1" containsInteger="1" minValue="1" maxValue="1" count="1">
        <n v="1"/>
      </sharedItems>
    </cacheField>
    <cacheField name="%_x000a_Grantee" numFmtId="0">
      <sharedItems containsSemiMixedTypes="0" containsString="0" containsNumber="1" containsInteger="1" minValue="0" maxValue="0" count="1">
        <n v="0"/>
      </sharedItems>
    </cacheField>
    <cacheField name="%_x000a_Total" numFmtId="0">
      <sharedItems containsSemiMixedTypes="0" containsString="0" containsNumber="1" containsInteger="1" minValue="1" maxValue="1" count="1">
        <n v="1"/>
      </sharedItems>
    </cacheField>
    <cacheField name="$_x000a_State" numFmtId="0">
      <sharedItems containsSemiMixedTypes="0" containsString="0" containsNumber="1" containsInteger="1" minValue="0" maxValue="0" count="1">
        <n v="0"/>
      </sharedItems>
    </cacheField>
    <cacheField name="$_x000a_Federal" numFmtId="0">
      <sharedItems containsSemiMixedTypes="0" containsString="0" containsNumber="1" containsInteger="1" minValue="0" maxValue="380510" count="6">
        <n v="0"/>
        <n v="380510"/>
        <n v="54751"/>
        <n v="4056"/>
        <n v="165484"/>
        <n v="55555"/>
      </sharedItems>
    </cacheField>
    <cacheField name="$_x000a_Grantee" numFmtId="0">
      <sharedItems containsSemiMixedTypes="0" containsString="0" containsNumber="1" containsInteger="1" minValue="0" maxValue="0" count="1">
        <n v="0"/>
      </sharedItems>
    </cacheField>
    <cacheField name="$_x000a_Total" numFmtId="0">
      <sharedItems containsSemiMixedTypes="0" containsString="0" containsNumber="1" containsInteger="1" minValue="0" maxValue="380510" count="6">
        <n v="0"/>
        <n v="380510"/>
        <n v="54751"/>
        <n v="4056"/>
        <n v="165484"/>
        <n v="55555"/>
      </sharedItems>
    </cacheField>
    <cacheField name="Year" numFmtId="0">
      <sharedItems count="3">
        <s v="Year 1"/>
        <s v="Year 2"/>
        <s v="Year 3"/>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mantha M. Deal" refreshedDate="45429.679733912039" createdVersion="4" refreshedVersion="8" minRefreshableVersion="3" recordCount="30" xr:uid="{00000000-000A-0000-FFFF-FFFF1C000000}">
  <cacheSource type="worksheet">
    <worksheetSource ref="A5:U35" sheet="Year 1 (Required)"/>
  </cacheSource>
  <cacheFields count="21">
    <cacheField name="Line Number" numFmtId="0">
      <sharedItems containsSemiMixedTypes="0" containsString="0" containsNumber="1" containsInteger="1" minValue="1" maxValue="30"/>
    </cacheField>
    <cacheField name="Policy 3 Description" numFmtId="0">
      <sharedItems containsBlank="1" count="13">
        <m/>
        <s v="Line 05 Supplies"/>
        <s v="Line 04 Professional Fees"/>
        <s v="Line 01 Salaries And Wages" u="1"/>
        <s v="Line 12 Conferences And Meetings" u="1"/>
        <s v="Line 4 Professional Fees" u="1"/>
        <s v="Line 18 Other Nonpersonnel Expenses" u="1"/>
        <s v="Line 20 Reimbursable Capital Purchases" u="1"/>
        <s v="Line 1 Salaries And Wages" u="1"/>
        <s v="Line 22 Administrative Expenses" u="1"/>
        <s v="Line 11 Travel" u="1"/>
        <s v="Line 2 Employee Benefits &amp; Payroll Taxes" u="1"/>
        <s v="Line 02 Employee Benefits &amp; Payroll Taxes" u="1"/>
      </sharedItems>
    </cacheField>
    <cacheField name="Asset/Expense Description" numFmtId="0">
      <sharedItems containsBlank="1"/>
    </cacheField>
    <cacheField name="Proposed Purchase Date_x000a_(for Capital Items)" numFmtId="14">
      <sharedItems containsNonDate="0" containsDate="1" containsString="0" containsBlank="1" minDate="1900-02-24T00:00:00" maxDate="2052-02-07T00:00:00"/>
    </cacheField>
    <cacheField name="Anticipated Procurement Method" numFmtId="49">
      <sharedItems containsBlank="1"/>
    </cacheField>
    <cacheField name="Years_x000a_Useful Life_x000a_(If Applicable)" numFmtId="40">
      <sharedItems containsString="0" containsBlank="1" containsNumber="1" containsInteger="1" minValue="55" maxValue="654"/>
    </cacheField>
    <cacheField name="ALI Code" numFmtId="49">
      <sharedItems containsBlank="1" count="8">
        <m/>
        <s v="11.7L.00"/>
        <s v="11.12.15" u="1"/>
        <s v="30.09.01" u="1"/>
        <s v="11.79.00" u="1"/>
        <s v="11.00.S0" u="1"/>
        <s v="11.70.00" u="1"/>
        <s v="30.00.00" u="1"/>
      </sharedItems>
    </cacheField>
    <cacheField name="ALI Description" numFmtId="49">
      <sharedItems containsBlank="1" count="9">
        <s v=""/>
        <s v="MOBILITY MANAGEMENT (5302(A)(1)(L))"/>
        <m u="1"/>
        <s v="OPERATING ASSISTANCE - TDOT" u="1"/>
        <s v="UP TO 50% FEDERAL SHARE" u="1"/>
        <s v="CAPITAL ASSISTANCE, NON-ADA - TDOT" u="1"/>
        <s v="OTHER CAPITAL ITEMS (BUS)" u="1"/>
        <s v="BUY REPLACEMENT VAN" u="1"/>
        <s v="PROJECT ADMINISTRATION" u="1"/>
      </sharedItems>
    </cacheField>
    <cacheField name="Expense Group" numFmtId="49">
      <sharedItems containsBlank="1" count="3">
        <s v=""/>
        <s v="CAPITAL"/>
        <m u="1"/>
      </sharedItems>
    </cacheField>
    <cacheField name="Inventory Documentation Needed" numFmtId="0">
      <sharedItems/>
    </cacheField>
    <cacheField name="Quantity_x000a_(If Applicable)" numFmtId="0">
      <sharedItems containsNonDate="0" containsString="0" containsBlank="1"/>
    </cacheField>
    <cacheField name="Unit/Purchase Cost" numFmtId="8">
      <sharedItems containsString="0" containsBlank="1" containsNumber="1" containsInteger="1" minValue="54751" maxValue="380510"/>
    </cacheField>
    <cacheField name="Total Eligible Expense_x000a_(Whole Dollars)" numFmtId="6">
      <sharedItems containsSemiMixedTypes="0" containsString="0" containsNumber="1" containsInteger="1" minValue="0" maxValue="380510"/>
    </cacheField>
    <cacheField name="%_x000a_State" numFmtId="164">
      <sharedItems containsSemiMixedTypes="0" containsString="0" containsNumber="1" minValue="0" maxValue="0.5" count="4">
        <n v="0"/>
        <n v="7.4999999999999997E-2" u="1"/>
        <n v="0.25" u="1"/>
        <n v="0.5" u="1"/>
      </sharedItems>
    </cacheField>
    <cacheField name="%_x000a_Federal" numFmtId="164">
      <sharedItems containsSemiMixedTypes="0" containsString="0" containsNumber="1" minValue="0" maxValue="1" count="4">
        <n v="1"/>
        <n v="0" u="1"/>
        <n v="0.85" u="1"/>
        <n v="0.5" u="1"/>
      </sharedItems>
    </cacheField>
    <cacheField name="%_x000a_Grantee" numFmtId="164">
      <sharedItems containsSemiMixedTypes="0" containsString="0" containsNumber="1" minValue="0" maxValue="1" count="5">
        <n v="0"/>
        <n v="7.5000000000000067E-2" u="1"/>
        <n v="0.25" u="1"/>
        <n v="1" u="1"/>
        <n v="0.5" u="1"/>
      </sharedItems>
    </cacheField>
    <cacheField name="%_x000a_Total" numFmtId="164">
      <sharedItems containsSemiMixedTypes="0" containsString="0" containsNumber="1" containsInteger="1" minValue="1" maxValue="1"/>
    </cacheField>
    <cacheField name="$_x000a_State" numFmtId="6">
      <sharedItems containsSemiMixedTypes="0" containsString="0" containsNumber="1" containsInteger="1" minValue="0" maxValue="0"/>
    </cacheField>
    <cacheField name="$_x000a_Federal" numFmtId="6">
      <sharedItems containsSemiMixedTypes="0" containsString="0" containsNumber="1" containsInteger="1" minValue="0" maxValue="380510"/>
    </cacheField>
    <cacheField name="$_x000a_Grantee" numFmtId="6">
      <sharedItems containsSemiMixedTypes="0" containsString="0" containsNumber="1" containsInteger="1" minValue="0" maxValue="0"/>
    </cacheField>
    <cacheField name="$_x000a_Total" numFmtId="6">
      <sharedItems containsSemiMixedTypes="0" containsString="0" containsNumber="1" containsInteger="1" minValue="0" maxValue="3805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x v="0"/>
    <x v="0"/>
    <x v="0"/>
    <x v="0"/>
    <x v="0"/>
    <x v="0"/>
    <x v="0"/>
    <x v="0"/>
    <x v="0"/>
    <x v="0"/>
    <x v="0"/>
    <x v="0"/>
    <x v="0"/>
    <x v="0"/>
    <x v="0"/>
    <x v="0"/>
    <x v="0"/>
    <x v="0"/>
    <x v="0"/>
    <x v="0"/>
    <x v="0"/>
    <x v="0"/>
  </r>
  <r>
    <x v="1"/>
    <x v="0"/>
    <x v="0"/>
    <x v="0"/>
    <x v="0"/>
    <x v="0"/>
    <x v="0"/>
    <x v="0"/>
    <x v="0"/>
    <x v="0"/>
    <x v="0"/>
    <x v="1"/>
    <x v="1"/>
    <x v="0"/>
    <x v="0"/>
    <x v="0"/>
    <x v="0"/>
    <x v="0"/>
    <x v="1"/>
    <x v="0"/>
    <x v="1"/>
    <x v="0"/>
  </r>
  <r>
    <x v="2"/>
    <x v="0"/>
    <x v="0"/>
    <x v="0"/>
    <x v="0"/>
    <x v="0"/>
    <x v="0"/>
    <x v="0"/>
    <x v="0"/>
    <x v="0"/>
    <x v="0"/>
    <x v="2"/>
    <x v="2"/>
    <x v="0"/>
    <x v="0"/>
    <x v="0"/>
    <x v="0"/>
    <x v="0"/>
    <x v="2"/>
    <x v="0"/>
    <x v="2"/>
    <x v="0"/>
  </r>
  <r>
    <x v="3"/>
    <x v="0"/>
    <x v="0"/>
    <x v="0"/>
    <x v="0"/>
    <x v="0"/>
    <x v="0"/>
    <x v="0"/>
    <x v="0"/>
    <x v="0"/>
    <x v="0"/>
    <x v="0"/>
    <x v="0"/>
    <x v="0"/>
    <x v="0"/>
    <x v="0"/>
    <x v="0"/>
    <x v="0"/>
    <x v="0"/>
    <x v="0"/>
    <x v="0"/>
    <x v="0"/>
  </r>
  <r>
    <x v="4"/>
    <x v="0"/>
    <x v="0"/>
    <x v="0"/>
    <x v="0"/>
    <x v="0"/>
    <x v="0"/>
    <x v="0"/>
    <x v="0"/>
    <x v="0"/>
    <x v="0"/>
    <x v="0"/>
    <x v="0"/>
    <x v="0"/>
    <x v="0"/>
    <x v="0"/>
    <x v="0"/>
    <x v="0"/>
    <x v="0"/>
    <x v="0"/>
    <x v="0"/>
    <x v="0"/>
  </r>
  <r>
    <x v="5"/>
    <x v="0"/>
    <x v="0"/>
    <x v="0"/>
    <x v="0"/>
    <x v="0"/>
    <x v="0"/>
    <x v="0"/>
    <x v="0"/>
    <x v="0"/>
    <x v="0"/>
    <x v="0"/>
    <x v="0"/>
    <x v="0"/>
    <x v="0"/>
    <x v="0"/>
    <x v="0"/>
    <x v="0"/>
    <x v="0"/>
    <x v="0"/>
    <x v="0"/>
    <x v="0"/>
  </r>
  <r>
    <x v="6"/>
    <x v="0"/>
    <x v="0"/>
    <x v="0"/>
    <x v="0"/>
    <x v="0"/>
    <x v="0"/>
    <x v="0"/>
    <x v="0"/>
    <x v="0"/>
    <x v="0"/>
    <x v="0"/>
    <x v="0"/>
    <x v="0"/>
    <x v="0"/>
    <x v="0"/>
    <x v="0"/>
    <x v="0"/>
    <x v="0"/>
    <x v="0"/>
    <x v="0"/>
    <x v="0"/>
  </r>
  <r>
    <x v="7"/>
    <x v="0"/>
    <x v="0"/>
    <x v="0"/>
    <x v="0"/>
    <x v="0"/>
    <x v="0"/>
    <x v="0"/>
    <x v="0"/>
    <x v="0"/>
    <x v="0"/>
    <x v="0"/>
    <x v="0"/>
    <x v="0"/>
    <x v="0"/>
    <x v="0"/>
    <x v="0"/>
    <x v="0"/>
    <x v="0"/>
    <x v="0"/>
    <x v="0"/>
    <x v="0"/>
  </r>
  <r>
    <x v="8"/>
    <x v="0"/>
    <x v="0"/>
    <x v="0"/>
    <x v="0"/>
    <x v="0"/>
    <x v="0"/>
    <x v="0"/>
    <x v="0"/>
    <x v="0"/>
    <x v="0"/>
    <x v="0"/>
    <x v="0"/>
    <x v="0"/>
    <x v="0"/>
    <x v="0"/>
    <x v="0"/>
    <x v="0"/>
    <x v="0"/>
    <x v="0"/>
    <x v="0"/>
    <x v="0"/>
  </r>
  <r>
    <x v="9"/>
    <x v="0"/>
    <x v="0"/>
    <x v="0"/>
    <x v="0"/>
    <x v="0"/>
    <x v="0"/>
    <x v="0"/>
    <x v="0"/>
    <x v="0"/>
    <x v="0"/>
    <x v="0"/>
    <x v="0"/>
    <x v="0"/>
    <x v="0"/>
    <x v="0"/>
    <x v="0"/>
    <x v="0"/>
    <x v="0"/>
    <x v="0"/>
    <x v="0"/>
    <x v="0"/>
  </r>
  <r>
    <x v="10"/>
    <x v="0"/>
    <x v="0"/>
    <x v="0"/>
    <x v="0"/>
    <x v="0"/>
    <x v="0"/>
    <x v="0"/>
    <x v="0"/>
    <x v="0"/>
    <x v="0"/>
    <x v="0"/>
    <x v="0"/>
    <x v="0"/>
    <x v="0"/>
    <x v="0"/>
    <x v="0"/>
    <x v="0"/>
    <x v="0"/>
    <x v="0"/>
    <x v="0"/>
    <x v="0"/>
  </r>
  <r>
    <x v="11"/>
    <x v="0"/>
    <x v="0"/>
    <x v="0"/>
    <x v="0"/>
    <x v="0"/>
    <x v="0"/>
    <x v="0"/>
    <x v="0"/>
    <x v="0"/>
    <x v="0"/>
    <x v="0"/>
    <x v="0"/>
    <x v="0"/>
    <x v="0"/>
    <x v="0"/>
    <x v="0"/>
    <x v="0"/>
    <x v="0"/>
    <x v="0"/>
    <x v="0"/>
    <x v="0"/>
  </r>
  <r>
    <x v="12"/>
    <x v="0"/>
    <x v="0"/>
    <x v="0"/>
    <x v="0"/>
    <x v="0"/>
    <x v="0"/>
    <x v="0"/>
    <x v="0"/>
    <x v="0"/>
    <x v="0"/>
    <x v="0"/>
    <x v="0"/>
    <x v="0"/>
    <x v="0"/>
    <x v="0"/>
    <x v="0"/>
    <x v="0"/>
    <x v="0"/>
    <x v="0"/>
    <x v="0"/>
    <x v="0"/>
  </r>
  <r>
    <x v="13"/>
    <x v="0"/>
    <x v="0"/>
    <x v="0"/>
    <x v="0"/>
    <x v="0"/>
    <x v="0"/>
    <x v="0"/>
    <x v="0"/>
    <x v="0"/>
    <x v="0"/>
    <x v="0"/>
    <x v="0"/>
    <x v="0"/>
    <x v="0"/>
    <x v="0"/>
    <x v="0"/>
    <x v="0"/>
    <x v="0"/>
    <x v="0"/>
    <x v="0"/>
    <x v="0"/>
  </r>
  <r>
    <x v="14"/>
    <x v="0"/>
    <x v="0"/>
    <x v="0"/>
    <x v="0"/>
    <x v="0"/>
    <x v="0"/>
    <x v="0"/>
    <x v="0"/>
    <x v="0"/>
    <x v="0"/>
    <x v="0"/>
    <x v="0"/>
    <x v="0"/>
    <x v="0"/>
    <x v="0"/>
    <x v="0"/>
    <x v="0"/>
    <x v="0"/>
    <x v="0"/>
    <x v="0"/>
    <x v="0"/>
  </r>
  <r>
    <x v="15"/>
    <x v="0"/>
    <x v="0"/>
    <x v="0"/>
    <x v="0"/>
    <x v="0"/>
    <x v="0"/>
    <x v="0"/>
    <x v="0"/>
    <x v="0"/>
    <x v="0"/>
    <x v="0"/>
    <x v="0"/>
    <x v="0"/>
    <x v="0"/>
    <x v="0"/>
    <x v="0"/>
    <x v="0"/>
    <x v="0"/>
    <x v="0"/>
    <x v="0"/>
    <x v="0"/>
  </r>
  <r>
    <x v="16"/>
    <x v="0"/>
    <x v="0"/>
    <x v="0"/>
    <x v="0"/>
    <x v="0"/>
    <x v="0"/>
    <x v="0"/>
    <x v="0"/>
    <x v="0"/>
    <x v="0"/>
    <x v="0"/>
    <x v="0"/>
    <x v="0"/>
    <x v="0"/>
    <x v="0"/>
    <x v="0"/>
    <x v="0"/>
    <x v="0"/>
    <x v="0"/>
    <x v="0"/>
    <x v="0"/>
  </r>
  <r>
    <x v="17"/>
    <x v="0"/>
    <x v="0"/>
    <x v="0"/>
    <x v="0"/>
    <x v="0"/>
    <x v="0"/>
    <x v="0"/>
    <x v="0"/>
    <x v="0"/>
    <x v="0"/>
    <x v="0"/>
    <x v="0"/>
    <x v="0"/>
    <x v="0"/>
    <x v="0"/>
    <x v="0"/>
    <x v="0"/>
    <x v="0"/>
    <x v="0"/>
    <x v="0"/>
    <x v="0"/>
  </r>
  <r>
    <x v="18"/>
    <x v="0"/>
    <x v="0"/>
    <x v="0"/>
    <x v="0"/>
    <x v="0"/>
    <x v="0"/>
    <x v="0"/>
    <x v="0"/>
    <x v="0"/>
    <x v="0"/>
    <x v="0"/>
    <x v="0"/>
    <x v="0"/>
    <x v="0"/>
    <x v="0"/>
    <x v="0"/>
    <x v="0"/>
    <x v="0"/>
    <x v="0"/>
    <x v="0"/>
    <x v="0"/>
  </r>
  <r>
    <x v="19"/>
    <x v="0"/>
    <x v="0"/>
    <x v="0"/>
    <x v="0"/>
    <x v="0"/>
    <x v="0"/>
    <x v="0"/>
    <x v="0"/>
    <x v="0"/>
    <x v="0"/>
    <x v="0"/>
    <x v="0"/>
    <x v="0"/>
    <x v="0"/>
    <x v="0"/>
    <x v="0"/>
    <x v="0"/>
    <x v="0"/>
    <x v="0"/>
    <x v="0"/>
    <x v="0"/>
  </r>
  <r>
    <x v="20"/>
    <x v="0"/>
    <x v="0"/>
    <x v="0"/>
    <x v="0"/>
    <x v="0"/>
    <x v="0"/>
    <x v="0"/>
    <x v="0"/>
    <x v="0"/>
    <x v="0"/>
    <x v="0"/>
    <x v="0"/>
    <x v="0"/>
    <x v="0"/>
    <x v="0"/>
    <x v="0"/>
    <x v="0"/>
    <x v="0"/>
    <x v="0"/>
    <x v="0"/>
    <x v="0"/>
  </r>
  <r>
    <x v="21"/>
    <x v="0"/>
    <x v="0"/>
    <x v="0"/>
    <x v="0"/>
    <x v="0"/>
    <x v="0"/>
    <x v="0"/>
    <x v="0"/>
    <x v="0"/>
    <x v="0"/>
    <x v="0"/>
    <x v="0"/>
    <x v="0"/>
    <x v="0"/>
    <x v="0"/>
    <x v="0"/>
    <x v="0"/>
    <x v="0"/>
    <x v="0"/>
    <x v="0"/>
    <x v="0"/>
  </r>
  <r>
    <x v="22"/>
    <x v="0"/>
    <x v="0"/>
    <x v="0"/>
    <x v="0"/>
    <x v="0"/>
    <x v="0"/>
    <x v="0"/>
    <x v="0"/>
    <x v="0"/>
    <x v="0"/>
    <x v="0"/>
    <x v="0"/>
    <x v="0"/>
    <x v="0"/>
    <x v="0"/>
    <x v="0"/>
    <x v="0"/>
    <x v="0"/>
    <x v="0"/>
    <x v="0"/>
    <x v="0"/>
  </r>
  <r>
    <x v="23"/>
    <x v="0"/>
    <x v="0"/>
    <x v="0"/>
    <x v="0"/>
    <x v="0"/>
    <x v="0"/>
    <x v="0"/>
    <x v="0"/>
    <x v="0"/>
    <x v="0"/>
    <x v="0"/>
    <x v="0"/>
    <x v="0"/>
    <x v="0"/>
    <x v="0"/>
    <x v="0"/>
    <x v="0"/>
    <x v="0"/>
    <x v="0"/>
    <x v="0"/>
    <x v="0"/>
  </r>
  <r>
    <x v="24"/>
    <x v="0"/>
    <x v="0"/>
    <x v="0"/>
    <x v="0"/>
    <x v="0"/>
    <x v="0"/>
    <x v="0"/>
    <x v="0"/>
    <x v="0"/>
    <x v="0"/>
    <x v="0"/>
    <x v="0"/>
    <x v="0"/>
    <x v="0"/>
    <x v="0"/>
    <x v="0"/>
    <x v="0"/>
    <x v="0"/>
    <x v="0"/>
    <x v="0"/>
    <x v="0"/>
  </r>
  <r>
    <x v="25"/>
    <x v="0"/>
    <x v="0"/>
    <x v="0"/>
    <x v="0"/>
    <x v="0"/>
    <x v="0"/>
    <x v="0"/>
    <x v="0"/>
    <x v="0"/>
    <x v="0"/>
    <x v="0"/>
    <x v="0"/>
    <x v="0"/>
    <x v="0"/>
    <x v="0"/>
    <x v="0"/>
    <x v="0"/>
    <x v="0"/>
    <x v="0"/>
    <x v="0"/>
    <x v="0"/>
  </r>
  <r>
    <x v="26"/>
    <x v="0"/>
    <x v="0"/>
    <x v="0"/>
    <x v="0"/>
    <x v="0"/>
    <x v="0"/>
    <x v="0"/>
    <x v="0"/>
    <x v="0"/>
    <x v="0"/>
    <x v="0"/>
    <x v="0"/>
    <x v="0"/>
    <x v="0"/>
    <x v="0"/>
    <x v="0"/>
    <x v="0"/>
    <x v="0"/>
    <x v="0"/>
    <x v="0"/>
    <x v="0"/>
  </r>
  <r>
    <x v="27"/>
    <x v="0"/>
    <x v="0"/>
    <x v="0"/>
    <x v="0"/>
    <x v="0"/>
    <x v="0"/>
    <x v="0"/>
    <x v="0"/>
    <x v="0"/>
    <x v="0"/>
    <x v="0"/>
    <x v="0"/>
    <x v="0"/>
    <x v="0"/>
    <x v="0"/>
    <x v="0"/>
    <x v="0"/>
    <x v="0"/>
    <x v="0"/>
    <x v="0"/>
    <x v="0"/>
  </r>
  <r>
    <x v="28"/>
    <x v="0"/>
    <x v="0"/>
    <x v="0"/>
    <x v="0"/>
    <x v="0"/>
    <x v="0"/>
    <x v="0"/>
    <x v="0"/>
    <x v="0"/>
    <x v="0"/>
    <x v="0"/>
    <x v="0"/>
    <x v="0"/>
    <x v="0"/>
    <x v="0"/>
    <x v="0"/>
    <x v="0"/>
    <x v="0"/>
    <x v="0"/>
    <x v="0"/>
    <x v="0"/>
  </r>
  <r>
    <x v="29"/>
    <x v="0"/>
    <x v="0"/>
    <x v="0"/>
    <x v="0"/>
    <x v="0"/>
    <x v="0"/>
    <x v="0"/>
    <x v="0"/>
    <x v="0"/>
    <x v="0"/>
    <x v="0"/>
    <x v="0"/>
    <x v="0"/>
    <x v="0"/>
    <x v="0"/>
    <x v="0"/>
    <x v="0"/>
    <x v="0"/>
    <x v="0"/>
    <x v="0"/>
    <x v="0"/>
  </r>
  <r>
    <x v="0"/>
    <x v="0"/>
    <x v="0"/>
    <x v="0"/>
    <x v="0"/>
    <x v="0"/>
    <x v="0"/>
    <x v="0"/>
    <x v="0"/>
    <x v="0"/>
    <x v="0"/>
    <x v="3"/>
    <x v="3"/>
    <x v="0"/>
    <x v="0"/>
    <x v="0"/>
    <x v="0"/>
    <x v="0"/>
    <x v="3"/>
    <x v="0"/>
    <x v="3"/>
    <x v="1"/>
  </r>
  <r>
    <x v="1"/>
    <x v="0"/>
    <x v="0"/>
    <x v="0"/>
    <x v="0"/>
    <x v="0"/>
    <x v="0"/>
    <x v="0"/>
    <x v="0"/>
    <x v="0"/>
    <x v="0"/>
    <x v="4"/>
    <x v="4"/>
    <x v="0"/>
    <x v="0"/>
    <x v="0"/>
    <x v="0"/>
    <x v="0"/>
    <x v="4"/>
    <x v="0"/>
    <x v="4"/>
    <x v="1"/>
  </r>
  <r>
    <x v="2"/>
    <x v="0"/>
    <x v="0"/>
    <x v="0"/>
    <x v="0"/>
    <x v="0"/>
    <x v="0"/>
    <x v="0"/>
    <x v="0"/>
    <x v="0"/>
    <x v="0"/>
    <x v="5"/>
    <x v="5"/>
    <x v="0"/>
    <x v="0"/>
    <x v="0"/>
    <x v="0"/>
    <x v="0"/>
    <x v="5"/>
    <x v="0"/>
    <x v="5"/>
    <x v="1"/>
  </r>
  <r>
    <x v="3"/>
    <x v="0"/>
    <x v="0"/>
    <x v="0"/>
    <x v="0"/>
    <x v="0"/>
    <x v="0"/>
    <x v="0"/>
    <x v="0"/>
    <x v="0"/>
    <x v="0"/>
    <x v="0"/>
    <x v="0"/>
    <x v="0"/>
    <x v="0"/>
    <x v="0"/>
    <x v="0"/>
    <x v="0"/>
    <x v="0"/>
    <x v="0"/>
    <x v="0"/>
    <x v="1"/>
  </r>
  <r>
    <x v="4"/>
    <x v="0"/>
    <x v="0"/>
    <x v="0"/>
    <x v="0"/>
    <x v="0"/>
    <x v="0"/>
    <x v="0"/>
    <x v="0"/>
    <x v="0"/>
    <x v="0"/>
    <x v="0"/>
    <x v="0"/>
    <x v="0"/>
    <x v="0"/>
    <x v="0"/>
    <x v="0"/>
    <x v="0"/>
    <x v="0"/>
    <x v="0"/>
    <x v="0"/>
    <x v="1"/>
  </r>
  <r>
    <x v="5"/>
    <x v="0"/>
    <x v="0"/>
    <x v="0"/>
    <x v="0"/>
    <x v="0"/>
    <x v="0"/>
    <x v="0"/>
    <x v="0"/>
    <x v="0"/>
    <x v="0"/>
    <x v="0"/>
    <x v="0"/>
    <x v="0"/>
    <x v="0"/>
    <x v="0"/>
    <x v="0"/>
    <x v="0"/>
    <x v="0"/>
    <x v="0"/>
    <x v="0"/>
    <x v="1"/>
  </r>
  <r>
    <x v="6"/>
    <x v="0"/>
    <x v="0"/>
    <x v="0"/>
    <x v="0"/>
    <x v="0"/>
    <x v="0"/>
    <x v="0"/>
    <x v="0"/>
    <x v="0"/>
    <x v="0"/>
    <x v="0"/>
    <x v="0"/>
    <x v="0"/>
    <x v="0"/>
    <x v="0"/>
    <x v="0"/>
    <x v="0"/>
    <x v="0"/>
    <x v="0"/>
    <x v="0"/>
    <x v="1"/>
  </r>
  <r>
    <x v="7"/>
    <x v="0"/>
    <x v="0"/>
    <x v="0"/>
    <x v="0"/>
    <x v="0"/>
    <x v="0"/>
    <x v="0"/>
    <x v="0"/>
    <x v="0"/>
    <x v="0"/>
    <x v="0"/>
    <x v="0"/>
    <x v="0"/>
    <x v="0"/>
    <x v="0"/>
    <x v="0"/>
    <x v="0"/>
    <x v="0"/>
    <x v="0"/>
    <x v="0"/>
    <x v="1"/>
  </r>
  <r>
    <x v="8"/>
    <x v="0"/>
    <x v="0"/>
    <x v="0"/>
    <x v="0"/>
    <x v="0"/>
    <x v="0"/>
    <x v="0"/>
    <x v="0"/>
    <x v="0"/>
    <x v="0"/>
    <x v="0"/>
    <x v="0"/>
    <x v="0"/>
    <x v="0"/>
    <x v="0"/>
    <x v="0"/>
    <x v="0"/>
    <x v="0"/>
    <x v="0"/>
    <x v="0"/>
    <x v="1"/>
  </r>
  <r>
    <x v="9"/>
    <x v="0"/>
    <x v="0"/>
    <x v="0"/>
    <x v="0"/>
    <x v="0"/>
    <x v="0"/>
    <x v="0"/>
    <x v="0"/>
    <x v="0"/>
    <x v="0"/>
    <x v="0"/>
    <x v="0"/>
    <x v="0"/>
    <x v="0"/>
    <x v="0"/>
    <x v="0"/>
    <x v="0"/>
    <x v="0"/>
    <x v="0"/>
    <x v="0"/>
    <x v="1"/>
  </r>
  <r>
    <x v="10"/>
    <x v="0"/>
    <x v="0"/>
    <x v="0"/>
    <x v="0"/>
    <x v="0"/>
    <x v="0"/>
    <x v="0"/>
    <x v="0"/>
    <x v="0"/>
    <x v="0"/>
    <x v="0"/>
    <x v="0"/>
    <x v="0"/>
    <x v="0"/>
    <x v="0"/>
    <x v="0"/>
    <x v="0"/>
    <x v="0"/>
    <x v="0"/>
    <x v="0"/>
    <x v="1"/>
  </r>
  <r>
    <x v="11"/>
    <x v="0"/>
    <x v="0"/>
    <x v="0"/>
    <x v="0"/>
    <x v="0"/>
    <x v="0"/>
    <x v="0"/>
    <x v="0"/>
    <x v="0"/>
    <x v="0"/>
    <x v="0"/>
    <x v="0"/>
    <x v="0"/>
    <x v="0"/>
    <x v="0"/>
    <x v="0"/>
    <x v="0"/>
    <x v="0"/>
    <x v="0"/>
    <x v="0"/>
    <x v="1"/>
  </r>
  <r>
    <x v="12"/>
    <x v="0"/>
    <x v="0"/>
    <x v="0"/>
    <x v="0"/>
    <x v="0"/>
    <x v="0"/>
    <x v="0"/>
    <x v="0"/>
    <x v="0"/>
    <x v="0"/>
    <x v="0"/>
    <x v="0"/>
    <x v="0"/>
    <x v="0"/>
    <x v="0"/>
    <x v="0"/>
    <x v="0"/>
    <x v="0"/>
    <x v="0"/>
    <x v="0"/>
    <x v="1"/>
  </r>
  <r>
    <x v="13"/>
    <x v="0"/>
    <x v="0"/>
    <x v="0"/>
    <x v="0"/>
    <x v="0"/>
    <x v="0"/>
    <x v="0"/>
    <x v="0"/>
    <x v="0"/>
    <x v="0"/>
    <x v="0"/>
    <x v="0"/>
    <x v="0"/>
    <x v="0"/>
    <x v="0"/>
    <x v="0"/>
    <x v="0"/>
    <x v="0"/>
    <x v="0"/>
    <x v="0"/>
    <x v="1"/>
  </r>
  <r>
    <x v="14"/>
    <x v="0"/>
    <x v="0"/>
    <x v="0"/>
    <x v="0"/>
    <x v="0"/>
    <x v="0"/>
    <x v="0"/>
    <x v="0"/>
    <x v="0"/>
    <x v="0"/>
    <x v="0"/>
    <x v="0"/>
    <x v="0"/>
    <x v="0"/>
    <x v="0"/>
    <x v="0"/>
    <x v="0"/>
    <x v="0"/>
    <x v="0"/>
    <x v="0"/>
    <x v="1"/>
  </r>
  <r>
    <x v="15"/>
    <x v="0"/>
    <x v="0"/>
    <x v="0"/>
    <x v="0"/>
    <x v="0"/>
    <x v="0"/>
    <x v="0"/>
    <x v="0"/>
    <x v="0"/>
    <x v="0"/>
    <x v="0"/>
    <x v="0"/>
    <x v="0"/>
    <x v="0"/>
    <x v="0"/>
    <x v="0"/>
    <x v="0"/>
    <x v="0"/>
    <x v="0"/>
    <x v="0"/>
    <x v="1"/>
  </r>
  <r>
    <x v="16"/>
    <x v="0"/>
    <x v="0"/>
    <x v="0"/>
    <x v="0"/>
    <x v="0"/>
    <x v="0"/>
    <x v="0"/>
    <x v="0"/>
    <x v="0"/>
    <x v="0"/>
    <x v="0"/>
    <x v="0"/>
    <x v="0"/>
    <x v="0"/>
    <x v="0"/>
    <x v="0"/>
    <x v="0"/>
    <x v="0"/>
    <x v="0"/>
    <x v="0"/>
    <x v="1"/>
  </r>
  <r>
    <x v="17"/>
    <x v="0"/>
    <x v="0"/>
    <x v="0"/>
    <x v="0"/>
    <x v="0"/>
    <x v="0"/>
    <x v="0"/>
    <x v="0"/>
    <x v="0"/>
    <x v="0"/>
    <x v="0"/>
    <x v="0"/>
    <x v="0"/>
    <x v="0"/>
    <x v="0"/>
    <x v="0"/>
    <x v="0"/>
    <x v="0"/>
    <x v="0"/>
    <x v="0"/>
    <x v="1"/>
  </r>
  <r>
    <x v="18"/>
    <x v="0"/>
    <x v="0"/>
    <x v="0"/>
    <x v="0"/>
    <x v="0"/>
    <x v="0"/>
    <x v="0"/>
    <x v="0"/>
    <x v="0"/>
    <x v="0"/>
    <x v="0"/>
    <x v="0"/>
    <x v="0"/>
    <x v="0"/>
    <x v="0"/>
    <x v="0"/>
    <x v="0"/>
    <x v="0"/>
    <x v="0"/>
    <x v="0"/>
    <x v="1"/>
  </r>
  <r>
    <x v="19"/>
    <x v="0"/>
    <x v="0"/>
    <x v="0"/>
    <x v="0"/>
    <x v="0"/>
    <x v="0"/>
    <x v="0"/>
    <x v="0"/>
    <x v="0"/>
    <x v="0"/>
    <x v="0"/>
    <x v="0"/>
    <x v="0"/>
    <x v="0"/>
    <x v="0"/>
    <x v="0"/>
    <x v="0"/>
    <x v="0"/>
    <x v="0"/>
    <x v="0"/>
    <x v="1"/>
  </r>
  <r>
    <x v="20"/>
    <x v="0"/>
    <x v="0"/>
    <x v="0"/>
    <x v="0"/>
    <x v="0"/>
    <x v="0"/>
    <x v="0"/>
    <x v="0"/>
    <x v="0"/>
    <x v="0"/>
    <x v="0"/>
    <x v="0"/>
    <x v="0"/>
    <x v="0"/>
    <x v="0"/>
    <x v="0"/>
    <x v="0"/>
    <x v="0"/>
    <x v="0"/>
    <x v="0"/>
    <x v="1"/>
  </r>
  <r>
    <x v="21"/>
    <x v="0"/>
    <x v="0"/>
    <x v="0"/>
    <x v="0"/>
    <x v="0"/>
    <x v="0"/>
    <x v="0"/>
    <x v="0"/>
    <x v="0"/>
    <x v="0"/>
    <x v="0"/>
    <x v="0"/>
    <x v="0"/>
    <x v="0"/>
    <x v="0"/>
    <x v="0"/>
    <x v="0"/>
    <x v="0"/>
    <x v="0"/>
    <x v="0"/>
    <x v="1"/>
  </r>
  <r>
    <x v="22"/>
    <x v="0"/>
    <x v="0"/>
    <x v="0"/>
    <x v="0"/>
    <x v="0"/>
    <x v="0"/>
    <x v="0"/>
    <x v="0"/>
    <x v="0"/>
    <x v="0"/>
    <x v="0"/>
    <x v="0"/>
    <x v="0"/>
    <x v="0"/>
    <x v="0"/>
    <x v="0"/>
    <x v="0"/>
    <x v="0"/>
    <x v="0"/>
    <x v="0"/>
    <x v="1"/>
  </r>
  <r>
    <x v="23"/>
    <x v="0"/>
    <x v="0"/>
    <x v="0"/>
    <x v="0"/>
    <x v="0"/>
    <x v="0"/>
    <x v="0"/>
    <x v="0"/>
    <x v="0"/>
    <x v="0"/>
    <x v="0"/>
    <x v="0"/>
    <x v="0"/>
    <x v="0"/>
    <x v="0"/>
    <x v="0"/>
    <x v="0"/>
    <x v="0"/>
    <x v="0"/>
    <x v="0"/>
    <x v="1"/>
  </r>
  <r>
    <x v="24"/>
    <x v="0"/>
    <x v="0"/>
    <x v="0"/>
    <x v="0"/>
    <x v="0"/>
    <x v="0"/>
    <x v="0"/>
    <x v="0"/>
    <x v="0"/>
    <x v="0"/>
    <x v="0"/>
    <x v="0"/>
    <x v="0"/>
    <x v="0"/>
    <x v="0"/>
    <x v="0"/>
    <x v="0"/>
    <x v="0"/>
    <x v="0"/>
    <x v="0"/>
    <x v="1"/>
  </r>
  <r>
    <x v="25"/>
    <x v="0"/>
    <x v="0"/>
    <x v="0"/>
    <x v="0"/>
    <x v="0"/>
    <x v="0"/>
    <x v="0"/>
    <x v="0"/>
    <x v="0"/>
    <x v="0"/>
    <x v="0"/>
    <x v="0"/>
    <x v="0"/>
    <x v="0"/>
    <x v="0"/>
    <x v="0"/>
    <x v="0"/>
    <x v="0"/>
    <x v="0"/>
    <x v="0"/>
    <x v="1"/>
  </r>
  <r>
    <x v="26"/>
    <x v="0"/>
    <x v="0"/>
    <x v="0"/>
    <x v="0"/>
    <x v="0"/>
    <x v="0"/>
    <x v="0"/>
    <x v="0"/>
    <x v="0"/>
    <x v="0"/>
    <x v="0"/>
    <x v="0"/>
    <x v="0"/>
    <x v="0"/>
    <x v="0"/>
    <x v="0"/>
    <x v="0"/>
    <x v="0"/>
    <x v="0"/>
    <x v="0"/>
    <x v="1"/>
  </r>
  <r>
    <x v="27"/>
    <x v="0"/>
    <x v="0"/>
    <x v="0"/>
    <x v="0"/>
    <x v="0"/>
    <x v="0"/>
    <x v="0"/>
    <x v="0"/>
    <x v="0"/>
    <x v="0"/>
    <x v="0"/>
    <x v="0"/>
    <x v="0"/>
    <x v="0"/>
    <x v="0"/>
    <x v="0"/>
    <x v="0"/>
    <x v="0"/>
    <x v="0"/>
    <x v="0"/>
    <x v="1"/>
  </r>
  <r>
    <x v="28"/>
    <x v="0"/>
    <x v="0"/>
    <x v="0"/>
    <x v="0"/>
    <x v="0"/>
    <x v="0"/>
    <x v="0"/>
    <x v="0"/>
    <x v="0"/>
    <x v="0"/>
    <x v="0"/>
    <x v="0"/>
    <x v="0"/>
    <x v="0"/>
    <x v="0"/>
    <x v="0"/>
    <x v="0"/>
    <x v="0"/>
    <x v="0"/>
    <x v="0"/>
    <x v="1"/>
  </r>
  <r>
    <x v="29"/>
    <x v="0"/>
    <x v="0"/>
    <x v="0"/>
    <x v="0"/>
    <x v="0"/>
    <x v="0"/>
    <x v="0"/>
    <x v="0"/>
    <x v="0"/>
    <x v="0"/>
    <x v="0"/>
    <x v="0"/>
    <x v="0"/>
    <x v="0"/>
    <x v="0"/>
    <x v="0"/>
    <x v="0"/>
    <x v="0"/>
    <x v="0"/>
    <x v="0"/>
    <x v="1"/>
  </r>
  <r>
    <x v="0"/>
    <x v="0"/>
    <x v="0"/>
    <x v="0"/>
    <x v="0"/>
    <x v="0"/>
    <x v="0"/>
    <x v="0"/>
    <x v="0"/>
    <x v="0"/>
    <x v="0"/>
    <x v="0"/>
    <x v="0"/>
    <x v="0"/>
    <x v="0"/>
    <x v="0"/>
    <x v="0"/>
    <x v="0"/>
    <x v="0"/>
    <x v="0"/>
    <x v="0"/>
    <x v="2"/>
  </r>
  <r>
    <x v="1"/>
    <x v="0"/>
    <x v="0"/>
    <x v="0"/>
    <x v="0"/>
    <x v="0"/>
    <x v="0"/>
    <x v="0"/>
    <x v="0"/>
    <x v="0"/>
    <x v="0"/>
    <x v="0"/>
    <x v="0"/>
    <x v="0"/>
    <x v="0"/>
    <x v="0"/>
    <x v="0"/>
    <x v="0"/>
    <x v="0"/>
    <x v="0"/>
    <x v="0"/>
    <x v="2"/>
  </r>
  <r>
    <x v="2"/>
    <x v="0"/>
    <x v="0"/>
    <x v="0"/>
    <x v="0"/>
    <x v="0"/>
    <x v="0"/>
    <x v="0"/>
    <x v="0"/>
    <x v="0"/>
    <x v="0"/>
    <x v="0"/>
    <x v="0"/>
    <x v="0"/>
    <x v="0"/>
    <x v="0"/>
    <x v="0"/>
    <x v="0"/>
    <x v="0"/>
    <x v="0"/>
    <x v="0"/>
    <x v="2"/>
  </r>
  <r>
    <x v="3"/>
    <x v="0"/>
    <x v="0"/>
    <x v="0"/>
    <x v="0"/>
    <x v="0"/>
    <x v="0"/>
    <x v="0"/>
    <x v="0"/>
    <x v="0"/>
    <x v="0"/>
    <x v="0"/>
    <x v="0"/>
    <x v="0"/>
    <x v="0"/>
    <x v="0"/>
    <x v="0"/>
    <x v="0"/>
    <x v="0"/>
    <x v="0"/>
    <x v="0"/>
    <x v="2"/>
  </r>
  <r>
    <x v="4"/>
    <x v="0"/>
    <x v="0"/>
    <x v="0"/>
    <x v="0"/>
    <x v="0"/>
    <x v="0"/>
    <x v="0"/>
    <x v="0"/>
    <x v="0"/>
    <x v="0"/>
    <x v="0"/>
    <x v="0"/>
    <x v="0"/>
    <x v="0"/>
    <x v="0"/>
    <x v="0"/>
    <x v="0"/>
    <x v="0"/>
    <x v="0"/>
    <x v="0"/>
    <x v="2"/>
  </r>
  <r>
    <x v="5"/>
    <x v="0"/>
    <x v="0"/>
    <x v="0"/>
    <x v="0"/>
    <x v="0"/>
    <x v="0"/>
    <x v="0"/>
    <x v="0"/>
    <x v="0"/>
    <x v="0"/>
    <x v="0"/>
    <x v="0"/>
    <x v="0"/>
    <x v="0"/>
    <x v="0"/>
    <x v="0"/>
    <x v="0"/>
    <x v="0"/>
    <x v="0"/>
    <x v="0"/>
    <x v="2"/>
  </r>
  <r>
    <x v="6"/>
    <x v="0"/>
    <x v="0"/>
    <x v="0"/>
    <x v="0"/>
    <x v="0"/>
    <x v="0"/>
    <x v="0"/>
    <x v="0"/>
    <x v="0"/>
    <x v="0"/>
    <x v="0"/>
    <x v="0"/>
    <x v="0"/>
    <x v="0"/>
    <x v="0"/>
    <x v="0"/>
    <x v="0"/>
    <x v="0"/>
    <x v="0"/>
    <x v="0"/>
    <x v="2"/>
  </r>
  <r>
    <x v="7"/>
    <x v="0"/>
    <x v="0"/>
    <x v="0"/>
    <x v="0"/>
    <x v="0"/>
    <x v="0"/>
    <x v="0"/>
    <x v="0"/>
    <x v="0"/>
    <x v="0"/>
    <x v="0"/>
    <x v="0"/>
    <x v="0"/>
    <x v="0"/>
    <x v="0"/>
    <x v="0"/>
    <x v="0"/>
    <x v="0"/>
    <x v="0"/>
    <x v="0"/>
    <x v="2"/>
  </r>
  <r>
    <x v="8"/>
    <x v="0"/>
    <x v="0"/>
    <x v="0"/>
    <x v="0"/>
    <x v="0"/>
    <x v="0"/>
    <x v="0"/>
    <x v="0"/>
    <x v="0"/>
    <x v="0"/>
    <x v="0"/>
    <x v="0"/>
    <x v="0"/>
    <x v="0"/>
    <x v="0"/>
    <x v="0"/>
    <x v="0"/>
    <x v="0"/>
    <x v="0"/>
    <x v="0"/>
    <x v="2"/>
  </r>
  <r>
    <x v="9"/>
    <x v="0"/>
    <x v="0"/>
    <x v="0"/>
    <x v="0"/>
    <x v="0"/>
    <x v="0"/>
    <x v="0"/>
    <x v="0"/>
    <x v="0"/>
    <x v="0"/>
    <x v="0"/>
    <x v="0"/>
    <x v="0"/>
    <x v="0"/>
    <x v="0"/>
    <x v="0"/>
    <x v="0"/>
    <x v="0"/>
    <x v="0"/>
    <x v="0"/>
    <x v="2"/>
  </r>
  <r>
    <x v="10"/>
    <x v="0"/>
    <x v="0"/>
    <x v="0"/>
    <x v="0"/>
    <x v="0"/>
    <x v="0"/>
    <x v="0"/>
    <x v="0"/>
    <x v="0"/>
    <x v="0"/>
    <x v="0"/>
    <x v="0"/>
    <x v="0"/>
    <x v="0"/>
    <x v="0"/>
    <x v="0"/>
    <x v="0"/>
    <x v="0"/>
    <x v="0"/>
    <x v="0"/>
    <x v="2"/>
  </r>
  <r>
    <x v="11"/>
    <x v="0"/>
    <x v="0"/>
    <x v="0"/>
    <x v="0"/>
    <x v="0"/>
    <x v="0"/>
    <x v="0"/>
    <x v="0"/>
    <x v="0"/>
    <x v="0"/>
    <x v="0"/>
    <x v="0"/>
    <x v="0"/>
    <x v="0"/>
    <x v="0"/>
    <x v="0"/>
    <x v="0"/>
    <x v="0"/>
    <x v="0"/>
    <x v="0"/>
    <x v="2"/>
  </r>
  <r>
    <x v="12"/>
    <x v="0"/>
    <x v="0"/>
    <x v="0"/>
    <x v="0"/>
    <x v="0"/>
    <x v="0"/>
    <x v="0"/>
    <x v="0"/>
    <x v="0"/>
    <x v="0"/>
    <x v="0"/>
    <x v="0"/>
    <x v="0"/>
    <x v="0"/>
    <x v="0"/>
    <x v="0"/>
    <x v="0"/>
    <x v="0"/>
    <x v="0"/>
    <x v="0"/>
    <x v="2"/>
  </r>
  <r>
    <x v="13"/>
    <x v="0"/>
    <x v="0"/>
    <x v="0"/>
    <x v="0"/>
    <x v="0"/>
    <x v="0"/>
    <x v="0"/>
    <x v="0"/>
    <x v="0"/>
    <x v="0"/>
    <x v="0"/>
    <x v="0"/>
    <x v="0"/>
    <x v="0"/>
    <x v="0"/>
    <x v="0"/>
    <x v="0"/>
    <x v="0"/>
    <x v="0"/>
    <x v="0"/>
    <x v="2"/>
  </r>
  <r>
    <x v="14"/>
    <x v="0"/>
    <x v="0"/>
    <x v="0"/>
    <x v="0"/>
    <x v="0"/>
    <x v="0"/>
    <x v="0"/>
    <x v="0"/>
    <x v="0"/>
    <x v="0"/>
    <x v="0"/>
    <x v="0"/>
    <x v="0"/>
    <x v="0"/>
    <x v="0"/>
    <x v="0"/>
    <x v="0"/>
    <x v="0"/>
    <x v="0"/>
    <x v="0"/>
    <x v="2"/>
  </r>
  <r>
    <x v="15"/>
    <x v="0"/>
    <x v="0"/>
    <x v="0"/>
    <x v="0"/>
    <x v="0"/>
    <x v="0"/>
    <x v="0"/>
    <x v="0"/>
    <x v="0"/>
    <x v="0"/>
    <x v="0"/>
    <x v="0"/>
    <x v="0"/>
    <x v="0"/>
    <x v="0"/>
    <x v="0"/>
    <x v="0"/>
    <x v="0"/>
    <x v="0"/>
    <x v="0"/>
    <x v="2"/>
  </r>
  <r>
    <x v="16"/>
    <x v="0"/>
    <x v="0"/>
    <x v="0"/>
    <x v="0"/>
    <x v="0"/>
    <x v="0"/>
    <x v="0"/>
    <x v="0"/>
    <x v="0"/>
    <x v="0"/>
    <x v="0"/>
    <x v="0"/>
    <x v="0"/>
    <x v="0"/>
    <x v="0"/>
    <x v="0"/>
    <x v="0"/>
    <x v="0"/>
    <x v="0"/>
    <x v="0"/>
    <x v="2"/>
  </r>
  <r>
    <x v="17"/>
    <x v="0"/>
    <x v="0"/>
    <x v="0"/>
    <x v="0"/>
    <x v="0"/>
    <x v="0"/>
    <x v="0"/>
    <x v="0"/>
    <x v="0"/>
    <x v="0"/>
    <x v="0"/>
    <x v="0"/>
    <x v="0"/>
    <x v="0"/>
    <x v="0"/>
    <x v="0"/>
    <x v="0"/>
    <x v="0"/>
    <x v="0"/>
    <x v="0"/>
    <x v="2"/>
  </r>
  <r>
    <x v="18"/>
    <x v="0"/>
    <x v="0"/>
    <x v="0"/>
    <x v="0"/>
    <x v="0"/>
    <x v="0"/>
    <x v="0"/>
    <x v="0"/>
    <x v="0"/>
    <x v="0"/>
    <x v="0"/>
    <x v="0"/>
    <x v="0"/>
    <x v="0"/>
    <x v="0"/>
    <x v="0"/>
    <x v="0"/>
    <x v="0"/>
    <x v="0"/>
    <x v="0"/>
    <x v="2"/>
  </r>
  <r>
    <x v="19"/>
    <x v="0"/>
    <x v="0"/>
    <x v="0"/>
    <x v="0"/>
    <x v="0"/>
    <x v="0"/>
    <x v="0"/>
    <x v="0"/>
    <x v="0"/>
    <x v="0"/>
    <x v="0"/>
    <x v="0"/>
    <x v="0"/>
    <x v="0"/>
    <x v="0"/>
    <x v="0"/>
    <x v="0"/>
    <x v="0"/>
    <x v="0"/>
    <x v="0"/>
    <x v="2"/>
  </r>
  <r>
    <x v="20"/>
    <x v="0"/>
    <x v="0"/>
    <x v="0"/>
    <x v="0"/>
    <x v="0"/>
    <x v="0"/>
    <x v="0"/>
    <x v="0"/>
    <x v="0"/>
    <x v="0"/>
    <x v="0"/>
    <x v="0"/>
    <x v="0"/>
    <x v="0"/>
    <x v="0"/>
    <x v="0"/>
    <x v="0"/>
    <x v="0"/>
    <x v="0"/>
    <x v="0"/>
    <x v="2"/>
  </r>
  <r>
    <x v="21"/>
    <x v="0"/>
    <x v="0"/>
    <x v="0"/>
    <x v="0"/>
    <x v="0"/>
    <x v="0"/>
    <x v="0"/>
    <x v="0"/>
    <x v="0"/>
    <x v="0"/>
    <x v="0"/>
    <x v="0"/>
    <x v="0"/>
    <x v="0"/>
    <x v="0"/>
    <x v="0"/>
    <x v="0"/>
    <x v="0"/>
    <x v="0"/>
    <x v="0"/>
    <x v="2"/>
  </r>
  <r>
    <x v="22"/>
    <x v="0"/>
    <x v="0"/>
    <x v="0"/>
    <x v="0"/>
    <x v="0"/>
    <x v="0"/>
    <x v="0"/>
    <x v="0"/>
    <x v="0"/>
    <x v="0"/>
    <x v="0"/>
    <x v="0"/>
    <x v="0"/>
    <x v="0"/>
    <x v="0"/>
    <x v="0"/>
    <x v="0"/>
    <x v="0"/>
    <x v="0"/>
    <x v="0"/>
    <x v="2"/>
  </r>
  <r>
    <x v="23"/>
    <x v="0"/>
    <x v="0"/>
    <x v="0"/>
    <x v="0"/>
    <x v="0"/>
    <x v="0"/>
    <x v="0"/>
    <x v="0"/>
    <x v="0"/>
    <x v="0"/>
    <x v="0"/>
    <x v="0"/>
    <x v="0"/>
    <x v="0"/>
    <x v="0"/>
    <x v="0"/>
    <x v="0"/>
    <x v="0"/>
    <x v="0"/>
    <x v="0"/>
    <x v="2"/>
  </r>
  <r>
    <x v="24"/>
    <x v="0"/>
    <x v="0"/>
    <x v="0"/>
    <x v="0"/>
    <x v="0"/>
    <x v="0"/>
    <x v="0"/>
    <x v="0"/>
    <x v="0"/>
    <x v="0"/>
    <x v="0"/>
    <x v="0"/>
    <x v="0"/>
    <x v="0"/>
    <x v="0"/>
    <x v="0"/>
    <x v="0"/>
    <x v="0"/>
    <x v="0"/>
    <x v="0"/>
    <x v="2"/>
  </r>
  <r>
    <x v="25"/>
    <x v="0"/>
    <x v="0"/>
    <x v="0"/>
    <x v="0"/>
    <x v="0"/>
    <x v="0"/>
    <x v="0"/>
    <x v="0"/>
    <x v="0"/>
    <x v="0"/>
    <x v="0"/>
    <x v="0"/>
    <x v="0"/>
    <x v="0"/>
    <x v="0"/>
    <x v="0"/>
    <x v="0"/>
    <x v="0"/>
    <x v="0"/>
    <x v="0"/>
    <x v="2"/>
  </r>
  <r>
    <x v="26"/>
    <x v="0"/>
    <x v="0"/>
    <x v="0"/>
    <x v="0"/>
    <x v="0"/>
    <x v="0"/>
    <x v="0"/>
    <x v="0"/>
    <x v="0"/>
    <x v="0"/>
    <x v="0"/>
    <x v="0"/>
    <x v="0"/>
    <x v="0"/>
    <x v="0"/>
    <x v="0"/>
    <x v="0"/>
    <x v="0"/>
    <x v="0"/>
    <x v="0"/>
    <x v="2"/>
  </r>
  <r>
    <x v="27"/>
    <x v="0"/>
    <x v="0"/>
    <x v="0"/>
    <x v="0"/>
    <x v="0"/>
    <x v="0"/>
    <x v="0"/>
    <x v="0"/>
    <x v="0"/>
    <x v="0"/>
    <x v="0"/>
    <x v="0"/>
    <x v="0"/>
    <x v="0"/>
    <x v="0"/>
    <x v="0"/>
    <x v="0"/>
    <x v="0"/>
    <x v="0"/>
    <x v="0"/>
    <x v="2"/>
  </r>
  <r>
    <x v="28"/>
    <x v="0"/>
    <x v="0"/>
    <x v="0"/>
    <x v="0"/>
    <x v="0"/>
    <x v="0"/>
    <x v="0"/>
    <x v="0"/>
    <x v="0"/>
    <x v="0"/>
    <x v="0"/>
    <x v="0"/>
    <x v="0"/>
    <x v="0"/>
    <x v="0"/>
    <x v="0"/>
    <x v="0"/>
    <x v="0"/>
    <x v="0"/>
    <x v="0"/>
    <x v="2"/>
  </r>
  <r>
    <x v="29"/>
    <x v="0"/>
    <x v="0"/>
    <x v="0"/>
    <x v="0"/>
    <x v="0"/>
    <x v="0"/>
    <x v="0"/>
    <x v="0"/>
    <x v="0"/>
    <x v="0"/>
    <x v="0"/>
    <x v="0"/>
    <x v="0"/>
    <x v="0"/>
    <x v="0"/>
    <x v="0"/>
    <x v="0"/>
    <x v="0"/>
    <x v="0"/>
    <x v="0"/>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
  <r>
    <n v="1"/>
    <x v="0"/>
    <m/>
    <m/>
    <m/>
    <m/>
    <x v="0"/>
    <x v="0"/>
    <x v="0"/>
    <s v=""/>
    <m/>
    <m/>
    <n v="0"/>
    <x v="0"/>
    <x v="0"/>
    <x v="0"/>
    <n v="1"/>
    <n v="0"/>
    <n v="0"/>
    <n v="0"/>
    <n v="0"/>
  </r>
  <r>
    <n v="2"/>
    <x v="1"/>
    <s v="sdsdf"/>
    <d v="1900-02-24T00:00:00"/>
    <s v="Sole Source"/>
    <n v="55"/>
    <x v="1"/>
    <x v="1"/>
    <x v="1"/>
    <s v="YES"/>
    <m/>
    <n v="380510"/>
    <n v="380510"/>
    <x v="0"/>
    <x v="0"/>
    <x v="0"/>
    <n v="1"/>
    <n v="0"/>
    <n v="380510"/>
    <n v="0"/>
    <n v="380510"/>
  </r>
  <r>
    <n v="3"/>
    <x v="2"/>
    <s v="sdfsfds"/>
    <d v="2052-02-06T00:00:00"/>
    <s v="Invitation to Bid (ITB)"/>
    <n v="654"/>
    <x v="1"/>
    <x v="1"/>
    <x v="1"/>
    <s v="YES"/>
    <m/>
    <n v="54751"/>
    <n v="54751"/>
    <x v="0"/>
    <x v="0"/>
    <x v="0"/>
    <n v="1"/>
    <n v="0"/>
    <n v="54751"/>
    <n v="0"/>
    <n v="54751"/>
  </r>
  <r>
    <n v="4"/>
    <x v="0"/>
    <m/>
    <m/>
    <m/>
    <m/>
    <x v="0"/>
    <x v="0"/>
    <x v="0"/>
    <s v=""/>
    <m/>
    <m/>
    <n v="0"/>
    <x v="0"/>
    <x v="0"/>
    <x v="0"/>
    <n v="1"/>
    <n v="0"/>
    <n v="0"/>
    <n v="0"/>
    <n v="0"/>
  </r>
  <r>
    <n v="5"/>
    <x v="0"/>
    <m/>
    <m/>
    <m/>
    <m/>
    <x v="0"/>
    <x v="0"/>
    <x v="0"/>
    <s v=""/>
    <m/>
    <m/>
    <n v="0"/>
    <x v="0"/>
    <x v="0"/>
    <x v="0"/>
    <n v="1"/>
    <n v="0"/>
    <n v="0"/>
    <n v="0"/>
    <n v="0"/>
  </r>
  <r>
    <n v="6"/>
    <x v="0"/>
    <m/>
    <m/>
    <m/>
    <m/>
    <x v="0"/>
    <x v="0"/>
    <x v="0"/>
    <s v=""/>
    <m/>
    <m/>
    <n v="0"/>
    <x v="0"/>
    <x v="0"/>
    <x v="0"/>
    <n v="1"/>
    <n v="0"/>
    <n v="0"/>
    <n v="0"/>
    <n v="0"/>
  </r>
  <r>
    <n v="7"/>
    <x v="0"/>
    <m/>
    <m/>
    <m/>
    <m/>
    <x v="0"/>
    <x v="0"/>
    <x v="0"/>
    <s v=""/>
    <m/>
    <m/>
    <n v="0"/>
    <x v="0"/>
    <x v="0"/>
    <x v="0"/>
    <n v="1"/>
    <n v="0"/>
    <n v="0"/>
    <n v="0"/>
    <n v="0"/>
  </r>
  <r>
    <n v="8"/>
    <x v="0"/>
    <m/>
    <m/>
    <m/>
    <m/>
    <x v="0"/>
    <x v="0"/>
    <x v="0"/>
    <s v=""/>
    <m/>
    <m/>
    <n v="0"/>
    <x v="0"/>
    <x v="0"/>
    <x v="0"/>
    <n v="1"/>
    <n v="0"/>
    <n v="0"/>
    <n v="0"/>
    <n v="0"/>
  </r>
  <r>
    <n v="9"/>
    <x v="0"/>
    <m/>
    <m/>
    <m/>
    <m/>
    <x v="0"/>
    <x v="0"/>
    <x v="0"/>
    <s v=""/>
    <m/>
    <m/>
    <n v="0"/>
    <x v="0"/>
    <x v="0"/>
    <x v="0"/>
    <n v="1"/>
    <n v="0"/>
    <n v="0"/>
    <n v="0"/>
    <n v="0"/>
  </r>
  <r>
    <n v="10"/>
    <x v="0"/>
    <m/>
    <m/>
    <m/>
    <m/>
    <x v="0"/>
    <x v="0"/>
    <x v="0"/>
    <s v=""/>
    <m/>
    <m/>
    <n v="0"/>
    <x v="0"/>
    <x v="0"/>
    <x v="0"/>
    <n v="1"/>
    <n v="0"/>
    <n v="0"/>
    <n v="0"/>
    <n v="0"/>
  </r>
  <r>
    <n v="11"/>
    <x v="0"/>
    <m/>
    <m/>
    <m/>
    <m/>
    <x v="0"/>
    <x v="0"/>
    <x v="0"/>
    <s v=""/>
    <m/>
    <m/>
    <n v="0"/>
    <x v="0"/>
    <x v="0"/>
    <x v="0"/>
    <n v="1"/>
    <n v="0"/>
    <n v="0"/>
    <n v="0"/>
    <n v="0"/>
  </r>
  <r>
    <n v="12"/>
    <x v="0"/>
    <m/>
    <m/>
    <m/>
    <m/>
    <x v="0"/>
    <x v="0"/>
    <x v="0"/>
    <s v=""/>
    <m/>
    <m/>
    <n v="0"/>
    <x v="0"/>
    <x v="0"/>
    <x v="0"/>
    <n v="1"/>
    <n v="0"/>
    <n v="0"/>
    <n v="0"/>
    <n v="0"/>
  </r>
  <r>
    <n v="13"/>
    <x v="0"/>
    <m/>
    <m/>
    <m/>
    <m/>
    <x v="0"/>
    <x v="0"/>
    <x v="0"/>
    <s v=""/>
    <m/>
    <m/>
    <n v="0"/>
    <x v="0"/>
    <x v="0"/>
    <x v="0"/>
    <n v="1"/>
    <n v="0"/>
    <n v="0"/>
    <n v="0"/>
    <n v="0"/>
  </r>
  <r>
    <n v="14"/>
    <x v="0"/>
    <m/>
    <m/>
    <m/>
    <m/>
    <x v="0"/>
    <x v="0"/>
    <x v="0"/>
    <s v=""/>
    <m/>
    <m/>
    <n v="0"/>
    <x v="0"/>
    <x v="0"/>
    <x v="0"/>
    <n v="1"/>
    <n v="0"/>
    <n v="0"/>
    <n v="0"/>
    <n v="0"/>
  </r>
  <r>
    <n v="15"/>
    <x v="0"/>
    <m/>
    <m/>
    <m/>
    <m/>
    <x v="0"/>
    <x v="0"/>
    <x v="0"/>
    <s v=""/>
    <m/>
    <m/>
    <n v="0"/>
    <x v="0"/>
    <x v="0"/>
    <x v="0"/>
    <n v="1"/>
    <n v="0"/>
    <n v="0"/>
    <n v="0"/>
    <n v="0"/>
  </r>
  <r>
    <n v="16"/>
    <x v="0"/>
    <m/>
    <m/>
    <m/>
    <m/>
    <x v="0"/>
    <x v="0"/>
    <x v="0"/>
    <s v=""/>
    <m/>
    <m/>
    <n v="0"/>
    <x v="0"/>
    <x v="0"/>
    <x v="0"/>
    <n v="1"/>
    <n v="0"/>
    <n v="0"/>
    <n v="0"/>
    <n v="0"/>
  </r>
  <r>
    <n v="17"/>
    <x v="0"/>
    <m/>
    <m/>
    <m/>
    <m/>
    <x v="0"/>
    <x v="0"/>
    <x v="0"/>
    <s v=""/>
    <m/>
    <m/>
    <n v="0"/>
    <x v="0"/>
    <x v="0"/>
    <x v="0"/>
    <n v="1"/>
    <n v="0"/>
    <n v="0"/>
    <n v="0"/>
    <n v="0"/>
  </r>
  <r>
    <n v="18"/>
    <x v="0"/>
    <m/>
    <m/>
    <m/>
    <m/>
    <x v="0"/>
    <x v="0"/>
    <x v="0"/>
    <s v=""/>
    <m/>
    <m/>
    <n v="0"/>
    <x v="0"/>
    <x v="0"/>
    <x v="0"/>
    <n v="1"/>
    <n v="0"/>
    <n v="0"/>
    <n v="0"/>
    <n v="0"/>
  </r>
  <r>
    <n v="19"/>
    <x v="0"/>
    <m/>
    <m/>
    <m/>
    <m/>
    <x v="0"/>
    <x v="0"/>
    <x v="0"/>
    <s v=""/>
    <m/>
    <m/>
    <n v="0"/>
    <x v="0"/>
    <x v="0"/>
    <x v="0"/>
    <n v="1"/>
    <n v="0"/>
    <n v="0"/>
    <n v="0"/>
    <n v="0"/>
  </r>
  <r>
    <n v="20"/>
    <x v="0"/>
    <m/>
    <m/>
    <m/>
    <m/>
    <x v="0"/>
    <x v="0"/>
    <x v="0"/>
    <s v=""/>
    <m/>
    <m/>
    <n v="0"/>
    <x v="0"/>
    <x v="0"/>
    <x v="0"/>
    <n v="1"/>
    <n v="0"/>
    <n v="0"/>
    <n v="0"/>
    <n v="0"/>
  </r>
  <r>
    <n v="21"/>
    <x v="0"/>
    <m/>
    <m/>
    <m/>
    <m/>
    <x v="0"/>
    <x v="0"/>
    <x v="0"/>
    <s v=""/>
    <m/>
    <m/>
    <n v="0"/>
    <x v="0"/>
    <x v="0"/>
    <x v="0"/>
    <n v="1"/>
    <n v="0"/>
    <n v="0"/>
    <n v="0"/>
    <n v="0"/>
  </r>
  <r>
    <n v="22"/>
    <x v="0"/>
    <m/>
    <m/>
    <m/>
    <m/>
    <x v="0"/>
    <x v="0"/>
    <x v="0"/>
    <s v=""/>
    <m/>
    <m/>
    <n v="0"/>
    <x v="0"/>
    <x v="0"/>
    <x v="0"/>
    <n v="1"/>
    <n v="0"/>
    <n v="0"/>
    <n v="0"/>
    <n v="0"/>
  </r>
  <r>
    <n v="23"/>
    <x v="0"/>
    <m/>
    <m/>
    <m/>
    <m/>
    <x v="0"/>
    <x v="0"/>
    <x v="0"/>
    <s v=""/>
    <m/>
    <m/>
    <n v="0"/>
    <x v="0"/>
    <x v="0"/>
    <x v="0"/>
    <n v="1"/>
    <n v="0"/>
    <n v="0"/>
    <n v="0"/>
    <n v="0"/>
  </r>
  <r>
    <n v="24"/>
    <x v="0"/>
    <m/>
    <m/>
    <m/>
    <m/>
    <x v="0"/>
    <x v="0"/>
    <x v="0"/>
    <s v=""/>
    <m/>
    <m/>
    <n v="0"/>
    <x v="0"/>
    <x v="0"/>
    <x v="0"/>
    <n v="1"/>
    <n v="0"/>
    <n v="0"/>
    <n v="0"/>
    <n v="0"/>
  </r>
  <r>
    <n v="25"/>
    <x v="0"/>
    <m/>
    <m/>
    <m/>
    <m/>
    <x v="0"/>
    <x v="0"/>
    <x v="0"/>
    <s v=""/>
    <m/>
    <m/>
    <n v="0"/>
    <x v="0"/>
    <x v="0"/>
    <x v="0"/>
    <n v="1"/>
    <n v="0"/>
    <n v="0"/>
    <n v="0"/>
    <n v="0"/>
  </r>
  <r>
    <n v="26"/>
    <x v="0"/>
    <m/>
    <m/>
    <m/>
    <m/>
    <x v="0"/>
    <x v="0"/>
    <x v="0"/>
    <s v=""/>
    <m/>
    <m/>
    <n v="0"/>
    <x v="0"/>
    <x v="0"/>
    <x v="0"/>
    <n v="1"/>
    <n v="0"/>
    <n v="0"/>
    <n v="0"/>
    <n v="0"/>
  </r>
  <r>
    <n v="27"/>
    <x v="0"/>
    <m/>
    <m/>
    <m/>
    <m/>
    <x v="0"/>
    <x v="0"/>
    <x v="0"/>
    <s v=""/>
    <m/>
    <m/>
    <n v="0"/>
    <x v="0"/>
    <x v="0"/>
    <x v="0"/>
    <n v="1"/>
    <n v="0"/>
    <n v="0"/>
    <n v="0"/>
    <n v="0"/>
  </r>
  <r>
    <n v="28"/>
    <x v="0"/>
    <m/>
    <m/>
    <m/>
    <m/>
    <x v="0"/>
    <x v="0"/>
    <x v="0"/>
    <s v=""/>
    <m/>
    <m/>
    <n v="0"/>
    <x v="0"/>
    <x v="0"/>
    <x v="0"/>
    <n v="1"/>
    <n v="0"/>
    <n v="0"/>
    <n v="0"/>
    <n v="0"/>
  </r>
  <r>
    <n v="29"/>
    <x v="0"/>
    <m/>
    <m/>
    <m/>
    <m/>
    <x v="0"/>
    <x v="0"/>
    <x v="0"/>
    <s v=""/>
    <m/>
    <m/>
    <n v="0"/>
    <x v="0"/>
    <x v="0"/>
    <x v="0"/>
    <n v="1"/>
    <n v="0"/>
    <n v="0"/>
    <n v="0"/>
    <n v="0"/>
  </r>
  <r>
    <n v="30"/>
    <x v="0"/>
    <m/>
    <m/>
    <m/>
    <m/>
    <x v="0"/>
    <x v="0"/>
    <x v="0"/>
    <s v=""/>
    <m/>
    <m/>
    <n v="0"/>
    <x v="0"/>
    <x v="0"/>
    <x v="0"/>
    <n v="1"/>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34" applyNumberFormats="0" applyBorderFormats="0" applyFontFormats="0" applyPatternFormats="0" applyAlignmentFormats="0" applyWidthHeightFormats="1" dataCaption="Values" updatedVersion="8" minRefreshableVersion="3" useAutoFormatting="1" itemPrintTitles="1" createdVersion="4" indent="0" compact="0" compactData="0" gridDropZones="1" multipleFieldFilters="0">
  <location ref="A3:F8" firstHeaderRow="1" firstDataRow="2" firstDataCol="2"/>
  <pivotFields count="21">
    <pivotField compact="0" outline="0" showAll="0"/>
    <pivotField axis="axisRow" compact="0" outline="0" showAll="0" sortType="ascending">
      <items count="14">
        <item m="1" x="3"/>
        <item m="1" x="12"/>
        <item x="2"/>
        <item x="1"/>
        <item m="1" x="8"/>
        <item m="1" x="10"/>
        <item m="1" x="4"/>
        <item m="1" x="6"/>
        <item m="1" x="11"/>
        <item m="1" x="7"/>
        <item m="1" x="9"/>
        <item m="1" x="5"/>
        <item x="0"/>
        <item t="default"/>
      </items>
    </pivotField>
    <pivotField compact="0" outline="0" showAll="0"/>
    <pivotField compact="0" outline="0" showAll="0"/>
    <pivotField compact="0" outline="0" showAll="0"/>
    <pivotField compact="0" outline="0" showAll="0"/>
    <pivotField compact="0" outline="0" showAll="0" defaultSubtotal="0"/>
    <pivotField compact="0" outline="0" showAll="0"/>
    <pivotField axis="axisRow" compact="0" outline="0" showAll="0" defaultSubtotal="0">
      <items count="3">
        <item x="0"/>
        <item m="1" x="2"/>
        <item x="1"/>
      </items>
    </pivotField>
    <pivotField compact="0" outline="0" showAll="0"/>
    <pivotField compact="0" outline="0" showAll="0"/>
    <pivotField compact="0" outline="0" showAll="0"/>
    <pivotField compact="0" numFmtId="8" outline="0" showAll="0"/>
    <pivotField compact="0" numFmtId="164" outline="0" showAll="0" defaultSubtotal="0"/>
    <pivotField compact="0" numFmtId="164" outline="0" showAll="0" defaultSubtotal="0"/>
    <pivotField compact="0" numFmtId="164" outline="0" showAll="0" defaultSubtotal="0"/>
    <pivotField compact="0" numFmtId="164" outline="0" showAll="0"/>
    <pivotField dataField="1" compact="0" numFmtId="8" outline="0" showAll="0"/>
    <pivotField dataField="1" compact="0" numFmtId="8" outline="0" showAll="0"/>
    <pivotField dataField="1" compact="0" numFmtId="8" outline="0" showAll="0"/>
    <pivotField dataField="1" compact="0" numFmtId="8" outline="0" showAll="0"/>
  </pivotFields>
  <rowFields count="2">
    <field x="8"/>
    <field x="1"/>
  </rowFields>
  <rowItems count="4">
    <i>
      <x/>
      <x v="12"/>
    </i>
    <i>
      <x v="2"/>
      <x v="2"/>
    </i>
    <i r="1">
      <x v="3"/>
    </i>
    <i t="grand">
      <x/>
    </i>
  </rowItems>
  <colFields count="1">
    <field x="-2"/>
  </colFields>
  <colItems count="4">
    <i>
      <x/>
    </i>
    <i i="1">
      <x v="1"/>
    </i>
    <i i="2">
      <x v="2"/>
    </i>
    <i i="3">
      <x v="3"/>
    </i>
  </colItems>
  <dataFields count="4">
    <dataField name="Sum of $_x000a_State" fld="17" baseField="0" baseItem="0"/>
    <dataField name="Sum of $_x000a_Federal" fld="18" baseField="0" baseItem="0"/>
    <dataField name="Sum of $_x000a_Grantee" fld="19" baseField="0" baseItem="0"/>
    <dataField name="Sum of $_x000a_Total" fld="20" baseField="0" baseItem="0"/>
  </dataFields>
  <formats count="1">
    <format dxfId="2">
      <pivotArea outline="0" collapsedLevelsAreSubtotals="1" fieldPosition="0"/>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34" applyNumberFormats="0" applyBorderFormats="0" applyFontFormats="0" applyPatternFormats="0" applyAlignmentFormats="0" applyWidthHeightFormats="1" dataCaption="Values" updatedVersion="8" minRefreshableVersion="3" useAutoFormatting="1" itemPrintTitles="1" createdVersion="4" indent="0" compact="0" compactData="0" gridDropZones="1" multipleFieldFilters="0">
  <location ref="A3:J7" firstHeaderRow="1" firstDataRow="2" firstDataCol="6"/>
  <pivotFields count="21">
    <pivotField compact="0" outline="0" showAll="0"/>
    <pivotField compact="0" outline="0" showAll="0" sortType="ascending"/>
    <pivotField compact="0" outline="0" showAll="0"/>
    <pivotField compact="0" outline="0" showAll="0"/>
    <pivotField compact="0" outline="0" showAll="0"/>
    <pivotField compact="0" outline="0" showAll="0"/>
    <pivotField axis="axisRow" compact="0" outline="0" showAll="0" defaultSubtotal="0">
      <items count="8">
        <item m="1" x="5"/>
        <item m="1" x="2"/>
        <item m="1" x="6"/>
        <item m="1" x="4"/>
        <item m="1" x="7"/>
        <item m="1" x="3"/>
        <item x="0"/>
        <item x="1"/>
      </items>
    </pivotField>
    <pivotField axis="axisRow" compact="0" outline="0" showAll="0" defaultSubtotal="0">
      <items count="9">
        <item x="0"/>
        <item m="1" x="7"/>
        <item m="1" x="5"/>
        <item m="1" x="3"/>
        <item m="1" x="6"/>
        <item m="1" x="8"/>
        <item m="1" x="4"/>
        <item m="1" x="2"/>
        <item x="1"/>
      </items>
    </pivotField>
    <pivotField axis="axisRow" compact="0" outline="0" showAll="0" defaultSubtotal="0">
      <items count="3">
        <item x="0"/>
        <item m="1" x="2"/>
        <item x="1"/>
      </items>
    </pivotField>
    <pivotField compact="0" outline="0" showAll="0"/>
    <pivotField compact="0" outline="0" showAll="0"/>
    <pivotField compact="0" outline="0" showAll="0"/>
    <pivotField compact="0" numFmtId="8" outline="0" showAll="0"/>
    <pivotField axis="axisRow" compact="0" numFmtId="164" outline="0" showAll="0" defaultSubtotal="0">
      <items count="4">
        <item m="1" x="2"/>
        <item m="1" x="3"/>
        <item x="0"/>
        <item m="1" x="1"/>
      </items>
    </pivotField>
    <pivotField axis="axisRow" compact="0" numFmtId="164" outline="0" showAll="0" defaultSubtotal="0">
      <items count="4">
        <item m="1" x="1"/>
        <item m="1" x="3"/>
        <item m="1" x="2"/>
        <item x="0"/>
      </items>
    </pivotField>
    <pivotField axis="axisRow" compact="0" numFmtId="164" outline="0" showAll="0" defaultSubtotal="0">
      <items count="5">
        <item m="1" x="3"/>
        <item x="0"/>
        <item m="1" x="2"/>
        <item m="1" x="1"/>
        <item m="1" x="4"/>
      </items>
    </pivotField>
    <pivotField compact="0" numFmtId="164" outline="0" showAll="0"/>
    <pivotField dataField="1" compact="0" numFmtId="8" outline="0" showAll="0"/>
    <pivotField dataField="1" compact="0" numFmtId="8" outline="0" showAll="0"/>
    <pivotField dataField="1" compact="0" numFmtId="8" outline="0" showAll="0"/>
    <pivotField dataField="1" compact="0" numFmtId="8" outline="0" showAll="0"/>
  </pivotFields>
  <rowFields count="6">
    <field x="8"/>
    <field x="6"/>
    <field x="7"/>
    <field x="13"/>
    <field x="14"/>
    <field x="15"/>
  </rowFields>
  <rowItems count="3">
    <i>
      <x/>
      <x v="6"/>
      <x/>
      <x v="2"/>
      <x v="3"/>
      <x v="1"/>
    </i>
    <i>
      <x v="2"/>
      <x v="7"/>
      <x v="8"/>
      <x v="2"/>
      <x v="3"/>
      <x v="1"/>
    </i>
    <i t="grand">
      <x/>
    </i>
  </rowItems>
  <colFields count="1">
    <field x="-2"/>
  </colFields>
  <colItems count="4">
    <i>
      <x/>
    </i>
    <i i="1">
      <x v="1"/>
    </i>
    <i i="2">
      <x v="2"/>
    </i>
    <i i="3">
      <x v="3"/>
    </i>
  </colItems>
  <dataFields count="4">
    <dataField name="Sum of $_x000a_State" fld="17" baseField="0" baseItem="0"/>
    <dataField name="Sum of $_x000a_Federal" fld="18" baseField="0" baseItem="0"/>
    <dataField name="Sum of $_x000a_Grantee" fld="19" baseField="0" baseItem="0"/>
    <dataField name="Sum of $_x000a_Total" fld="20" baseField="0" baseItem="0"/>
  </dataFields>
  <formats count="1">
    <format dxfId="1">
      <pivotArea outline="0" collapsedLevelsAreSubtotals="1" fieldPosition="0"/>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6DA8318-9AAA-4489-928D-41083B26B179}" name="PivotTable1" cacheId="25" applyNumberFormats="0" applyBorderFormats="0" applyFontFormats="0" applyPatternFormats="0" applyAlignmentFormats="0" applyWidthHeightFormats="1" dataCaption="Values" showMissing="0" updatedVersion="8" minRefreshableVersion="3" useAutoFormatting="1" itemPrintTitles="1" createdVersion="7" indent="0" outline="1" outlineData="1" multipleFieldFilters="0" fieldListSortAscending="1">
  <location ref="A1:C2" firstHeaderRow="0" firstDataRow="1" firstDataCol="1"/>
  <pivotFields count="22">
    <pivotField showAll="0"/>
    <pivotField axis="axisRow" showAll="0">
      <items count="6">
        <item m="1" x="1"/>
        <item m="1" x="4"/>
        <item m="1" x="2"/>
        <item h="1"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axis="axisRow" showAll="0">
      <items count="4">
        <item x="0"/>
        <item x="1"/>
        <item x="2"/>
        <item t="default"/>
      </items>
    </pivotField>
  </pivotFields>
  <rowFields count="2">
    <field x="21"/>
    <field x="1"/>
  </rowFields>
  <rowItems count="1">
    <i t="grand">
      <x/>
    </i>
  </rowItems>
  <colFields count="1">
    <field x="-2"/>
  </colFields>
  <colItems count="2">
    <i>
      <x/>
    </i>
    <i i="1">
      <x v="1"/>
    </i>
  </colItems>
  <dataFields count="2">
    <dataField name="Sum of $_x000a_Federal" fld="18" baseField="0" baseItem="0"/>
    <dataField name="Sum of $_x000a_Total" fld="20" baseField="0" baseItem="0" numFmtId="8"/>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87DBB7-0A6D-44AB-843E-4A1ACC404440}" name="Year1" displayName="Year1" ref="A5:U35" totalsRowShown="0" headerRowDxfId="88" dataDxfId="86" headerRowBorderDxfId="87" tableBorderDxfId="85" totalsRowBorderDxfId="84">
  <autoFilter ref="A5:U35" xr:uid="{8987DBB7-0A6D-44AB-843E-4A1ACC404440}"/>
  <tableColumns count="21">
    <tableColumn id="1" xr3:uid="{A58B75EB-0343-4723-8B64-0E624C013295}" name="Line Number" dataDxfId="83">
      <calculatedColumnFormula>A5+1</calculatedColumnFormula>
    </tableColumn>
    <tableColumn id="2" xr3:uid="{D64BF8DB-E517-4BEC-8BE8-5A21E9E6DA60}" name="Policy 3 Description" dataDxfId="82" dataCellStyle="Normal_Sheet1"/>
    <tableColumn id="3" xr3:uid="{E60DC2BA-09F8-46AE-A293-12D54DCAA5CE}" name="Asset/Expense Description" dataDxfId="81" dataCellStyle="Normal_Sheet1"/>
    <tableColumn id="4" xr3:uid="{DE7CF58F-3D53-4207-AA91-4B0ABD57448E}" name="Proposed Purchase Date_x000a_(for Capital Items)" dataDxfId="80"/>
    <tableColumn id="5" xr3:uid="{A8D73E2D-2074-4CC7-9349-8CEFC01A9602}" name="Anticipated Procurement Method" dataDxfId="79"/>
    <tableColumn id="6" xr3:uid="{CA8FB931-5730-4079-A2F4-083827AE3E0F}" name="Years_x000a_Useful Life_x000a_(If Applicable)" dataDxfId="78"/>
    <tableColumn id="7" xr3:uid="{438E82B2-9F59-491E-9ACF-6F1FDFA28F16}" name="ALI Code" dataDxfId="77"/>
    <tableColumn id="8" xr3:uid="{5AABE1A1-846D-4CBA-8E91-065A819F1591}" name="ALI Description" dataDxfId="76">
      <calculatedColumnFormula>IF(ISBLANK(G6),"",VLOOKUP(G6,'Value Lists'!$A$2:$B$20,2,0))</calculatedColumnFormula>
    </tableColumn>
    <tableColumn id="9" xr3:uid="{ECF4E5C4-CCA3-44C7-9411-D354020A6365}" name="Expense Group" dataDxfId="75">
      <calculatedColumnFormula>IF(ISBLANK(G6),"",VLOOKUP(G6,'Value Lists'!$A$2:$C$20,3,0))</calculatedColumnFormula>
    </tableColumn>
    <tableColumn id="10" xr3:uid="{463542F2-11DA-4FC7-BFFD-0AF008FE03D3}" name="Inventory Documentation Needed" dataDxfId="74">
      <calculatedColumnFormula>IF(ISBLANK(G6),"",IF(AND(F6&gt;=1,L6&gt;=5000),"YES","NO"))</calculatedColumnFormula>
    </tableColumn>
    <tableColumn id="11" xr3:uid="{35697689-0D12-4B5C-94AC-00F90259A9E1}" name="Quantity_x000a_(If Applicable)" dataDxfId="73"/>
    <tableColumn id="12" xr3:uid="{F9C6BDCF-66C2-470F-A9AC-B2E3C9F74015}" name="Unit/Purchase Cost" dataDxfId="72"/>
    <tableColumn id="13" xr3:uid="{585F1BD0-EA96-4AF0-A7FF-F8941A38E8CE}" name="Total Eligible Expense_x000a_(Whole Dollars)" dataDxfId="71">
      <calculatedColumnFormula>ROUNDDOWN(IF(ISBLANK(K6),1,K6)*L6,0)</calculatedColumnFormula>
    </tableColumn>
    <tableColumn id="14" xr3:uid="{4BD17888-5529-4F89-944C-2605F63BD8D6}" name="%_x000a_State" dataDxfId="70" dataCellStyle="Percent"/>
    <tableColumn id="15" xr3:uid="{7A2C02AA-D8CF-438C-BBA8-AE6A40557ACD}" name="%_x000a_Federal" dataDxfId="69" dataCellStyle="Percent"/>
    <tableColumn id="16" xr3:uid="{44FA6490-F2EC-40CE-882F-FC4DC1C13453}" name="%_x000a_Grantee" dataDxfId="68" dataCellStyle="Percent">
      <calculatedColumnFormula>(1-N6-O6)</calculatedColumnFormula>
    </tableColumn>
    <tableColumn id="17" xr3:uid="{E581C317-B2EB-4A3B-95C7-1F0E4B3C7D43}" name="%_x000a_Total" dataDxfId="67" dataCellStyle="Percent">
      <calculatedColumnFormula>+N6+O6+P6</calculatedColumnFormula>
    </tableColumn>
    <tableColumn id="18" xr3:uid="{5E73D17C-B64A-4695-AA11-21E8BBD78D25}" name="$_x000a_State" dataDxfId="66">
      <calculatedColumnFormula>IF(N6+P6=0,0,(N6/(N6+P6))*(M6-ROUND(O6*M6,0)))</calculatedColumnFormula>
    </tableColumn>
    <tableColumn id="19" xr3:uid="{F24B7B20-5787-4392-81B8-9691CC4B6A69}" name="$_x000a_Federal" dataDxfId="65">
      <calculatedColumnFormula>ROUND(O6*M6,0)</calculatedColumnFormula>
    </tableColumn>
    <tableColumn id="20" xr3:uid="{5021B3F1-D7A6-429C-8CAD-B12595629A1C}" name="$_x000a_Grantee" dataDxfId="64">
      <calculatedColumnFormula>M6-R6-S6</calculatedColumnFormula>
    </tableColumn>
    <tableColumn id="21" xr3:uid="{47D49535-4FD9-4888-BDB8-A18DABEF7518}" name="$_x000a_Total" dataDxfId="63">
      <calculatedColumnFormula>+R6+S6+T6</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F7ECD1-4825-4A2F-8DCA-B4992EBA560C}" name="Year2" displayName="Year2" ref="A4:U34" totalsRowShown="0" headerRowDxfId="58" dataDxfId="56" headerRowBorderDxfId="57" tableBorderDxfId="55" totalsRowBorderDxfId="54">
  <autoFilter ref="A4:U34" xr:uid="{47F7ECD1-4825-4A2F-8DCA-B4992EBA560C}"/>
  <tableColumns count="21">
    <tableColumn id="1" xr3:uid="{9C34EFD8-F76B-42E8-85CB-C59612399D21}" name="Line Number" dataDxfId="53">
      <calculatedColumnFormula>A4+1</calculatedColumnFormula>
    </tableColumn>
    <tableColumn id="2" xr3:uid="{75613717-4345-4E0E-8B82-E9724BEBF6E4}" name="Policy 3 Description" dataDxfId="52" dataCellStyle="Normal_Sheet1"/>
    <tableColumn id="3" xr3:uid="{703437A8-33B4-4883-8C09-005501CA25AE}" name="Asset/Expense Description" dataDxfId="51" dataCellStyle="Normal_Sheet1"/>
    <tableColumn id="4" xr3:uid="{207E8D15-D989-40EF-BD92-B71F7B95D311}" name="Proposed Purchase Date_x000a_(for Capital Items)" dataDxfId="50"/>
    <tableColumn id="5" xr3:uid="{14F3A31E-1B16-4633-BF4F-D44ADBC3C897}" name="Anticipated Procurement Method" dataDxfId="49"/>
    <tableColumn id="6" xr3:uid="{1F422450-141E-42EC-B4B6-166A0D47A833}" name="Years_x000a_Useful Life_x000a_(If Applicable)" dataDxfId="48"/>
    <tableColumn id="7" xr3:uid="{28CFBA28-5186-405D-B2CE-F36EF46C032A}" name="ALI Code" dataDxfId="47"/>
    <tableColumn id="8" xr3:uid="{2BE6B532-94A5-459E-8337-6D3D5866A6B0}" name="ALI Description" dataDxfId="46">
      <calculatedColumnFormula>IF(ISBLANK(G5),"",VLOOKUP(G5,'Value Lists'!$A$2:$B$20,2,0))</calculatedColumnFormula>
    </tableColumn>
    <tableColumn id="9" xr3:uid="{6C6F5D20-4224-463E-97B9-6876D02209C6}" name="Expense Group" dataDxfId="45">
      <calculatedColumnFormula>IF(ISBLANK(G5),"",VLOOKUP(G5,'Value Lists'!$A$2:$C$20,3,0))</calculatedColumnFormula>
    </tableColumn>
    <tableColumn id="10" xr3:uid="{36D0DB80-29F0-4FF8-9F07-D6BCD98240F7}" name="Inventory Documentation Needed" dataDxfId="44">
      <calculatedColumnFormula>IF(ISBLANK(G5),"",IF(AND(F5&gt;=1,L5&gt;=5000),"YES","NO"))</calculatedColumnFormula>
    </tableColumn>
    <tableColumn id="11" xr3:uid="{AC288BAF-B6C7-444F-9760-A7D0057EB784}" name="Quantity_x000a_(If Applicable)" dataDxfId="43"/>
    <tableColumn id="12" xr3:uid="{12BE8EEB-B0D9-44E9-8EDA-A66B13411D9C}" name="Unit/Purchase Cost" dataDxfId="42"/>
    <tableColumn id="13" xr3:uid="{824D59DC-CE81-402A-909A-F9E26D192B9F}" name="Total Eligible Expense_x000a_(Whole Dollars)" dataDxfId="41">
      <calculatedColumnFormula>ROUNDDOWN(IF(ISBLANK(K5),1,K5)*L5,0)</calculatedColumnFormula>
    </tableColumn>
    <tableColumn id="14" xr3:uid="{DE1EFEAE-7144-43F2-9380-91BF00F3DC3F}" name="%_x000a_State" dataDxfId="40" dataCellStyle="Percent"/>
    <tableColumn id="15" xr3:uid="{EEEC0520-A740-4BE5-A31E-3B99CF68F6D7}" name="%_x000a_Federal" dataDxfId="39" dataCellStyle="Percent"/>
    <tableColumn id="16" xr3:uid="{82AF99F2-5019-4B99-A0D3-4D38370D279E}" name="%_x000a_Grantee" dataDxfId="38" dataCellStyle="Percent">
      <calculatedColumnFormula>(1-N5-O5)</calculatedColumnFormula>
    </tableColumn>
    <tableColumn id="17" xr3:uid="{4A28A336-9AEC-43D0-8A5E-CDEC35266F03}" name="%_x000a_Total" dataDxfId="37" dataCellStyle="Percent">
      <calculatedColumnFormula>+N5+O5+P5</calculatedColumnFormula>
    </tableColumn>
    <tableColumn id="18" xr3:uid="{586FF2FD-6A69-4296-A81A-62E2256918AC}" name="$_x000a_State" dataDxfId="36">
      <calculatedColumnFormula>IF(N5+P5=0,0,(N5/(N5+P5))*(M5-ROUND(O5*M5,0)))</calculatedColumnFormula>
    </tableColumn>
    <tableColumn id="19" xr3:uid="{E0C7E9C3-C9E2-4EB3-BAF7-EB791625BAF0}" name="$_x000a_Federal" dataDxfId="35">
      <calculatedColumnFormula>ROUND(O5*M5,0)</calculatedColumnFormula>
    </tableColumn>
    <tableColumn id="20" xr3:uid="{F31D72D7-C032-428F-A5D2-54B0246B07A7}" name="$_x000a_Grantee" dataDxfId="34">
      <calculatedColumnFormula>M5-R5-S5</calculatedColumnFormula>
    </tableColumn>
    <tableColumn id="21" xr3:uid="{9D35ADEE-DF79-4869-AA66-BAA7A2B25591}" name="$_x000a_Total" dataDxfId="33">
      <calculatedColumnFormula>+R5+S5+T5</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95882B-F246-4252-8869-1874D013FC5B}" name="Year3" displayName="Year3" ref="A4:U34" totalsRowShown="0" headerRowDxfId="28" dataDxfId="26" headerRowBorderDxfId="27" tableBorderDxfId="25" totalsRowBorderDxfId="24">
  <autoFilter ref="A4:U34" xr:uid="{0F95882B-F246-4252-8869-1874D013FC5B}"/>
  <tableColumns count="21">
    <tableColumn id="1" xr3:uid="{447AECAE-4F51-4F92-908B-70F0689A20AE}" name="Line Number" dataDxfId="23">
      <calculatedColumnFormula>A4+1</calculatedColumnFormula>
    </tableColumn>
    <tableColumn id="2" xr3:uid="{8D4F2DE5-78A7-4EDC-AFEE-0BD4CC32E017}" name="Policy 3 Description" dataDxfId="22" dataCellStyle="Normal_Sheet1"/>
    <tableColumn id="3" xr3:uid="{44BD3898-1109-4787-B5C3-E81A76775406}" name="Asset/Expense Description" dataDxfId="21" dataCellStyle="Normal_Sheet1"/>
    <tableColumn id="4" xr3:uid="{38555C55-FB3D-487A-810B-3037D73C1F74}" name="Proposed Purchase Date_x000a_(for Capital Items)" dataDxfId="20"/>
    <tableColumn id="5" xr3:uid="{D70DA57C-9076-444A-9391-81A157C964AE}" name="Anticipated Procurement Method" dataDxfId="19"/>
    <tableColumn id="6" xr3:uid="{C6C9D183-2686-4823-AB61-0FED161ABBD8}" name="Years_x000a_Useful Life_x000a_(If Applicable)" dataDxfId="18"/>
    <tableColumn id="7" xr3:uid="{9F5CA9FF-1572-4399-BA8E-FB51BBF54262}" name="ALI Code" dataDxfId="17"/>
    <tableColumn id="8" xr3:uid="{3955A04F-D95E-4915-97AB-421AF3CFA901}" name="ALI Description" dataDxfId="16">
      <calculatedColumnFormula>IF(ISBLANK(G5),"",VLOOKUP(G5,'Value Lists'!$A$2:$B$20,2,0))</calculatedColumnFormula>
    </tableColumn>
    <tableColumn id="9" xr3:uid="{72F249D0-636B-4B23-928E-F54A538059F6}" name="Expense Group" dataDxfId="15">
      <calculatedColumnFormula>IF(ISBLANK(G5),"",VLOOKUP(G5,'Value Lists'!$A$2:$C$20,3,0))</calculatedColumnFormula>
    </tableColumn>
    <tableColumn id="10" xr3:uid="{7A5EB603-2511-4E16-8E1D-5C09B1ED31F0}" name="Inventory Documentation Needed" dataDxfId="14">
      <calculatedColumnFormula>IF(ISBLANK(G5),"",IF(AND(F5&gt;=1,L5&gt;=5000),"YES","NO"))</calculatedColumnFormula>
    </tableColumn>
    <tableColumn id="11" xr3:uid="{96B61CDE-5BF1-4D5D-A372-E2382358B450}" name="Quantity_x000a_(If Applicable)" dataDxfId="13"/>
    <tableColumn id="12" xr3:uid="{94130FA9-8CA3-463D-95B7-D05326031938}" name="Unit/Purchase Cost" dataDxfId="12"/>
    <tableColumn id="13" xr3:uid="{6B3EC45D-D187-4078-BD08-E3227275A543}" name="Total Eligible Expense_x000a_(Whole Dollars)" dataDxfId="11">
      <calculatedColumnFormula>ROUNDDOWN(IF(ISBLANK(K5),1,K5)*L5,0)</calculatedColumnFormula>
    </tableColumn>
    <tableColumn id="14" xr3:uid="{238C8B83-246D-4FA2-A37F-08165A727116}" name="%_x000a_State" dataDxfId="10" dataCellStyle="Percent"/>
    <tableColumn id="15" xr3:uid="{3B32318E-DB88-4674-B604-A9F8CF7905FC}" name="%_x000a_Federal" dataDxfId="9" dataCellStyle="Percent"/>
    <tableColumn id="16" xr3:uid="{7C334D9C-6D86-46D1-B091-67D4E35DB703}" name="%_x000a_Grantee" dataDxfId="8" dataCellStyle="Percent">
      <calculatedColumnFormula>(1-N5-O5)</calculatedColumnFormula>
    </tableColumn>
    <tableColumn id="17" xr3:uid="{2211642A-A52B-43BC-8078-EEA0FBDADAA7}" name="%_x000a_Total" dataDxfId="7" dataCellStyle="Percent">
      <calculatedColumnFormula>+N5+O5+P5</calculatedColumnFormula>
    </tableColumn>
    <tableColumn id="18" xr3:uid="{EE133C63-AF73-4427-83B0-C046CDFD6867}" name="$_x000a_State" dataDxfId="6">
      <calculatedColumnFormula>IF(N5+P5=0,0,(N5/(N5+P5))*(M5-ROUND(O5*M5,0)))</calculatedColumnFormula>
    </tableColumn>
    <tableColumn id="19" xr3:uid="{F47EA47F-B635-4F73-9040-CABBE38BA78A}" name="$_x000a_Federal" dataDxfId="5">
      <calculatedColumnFormula>ROUND(O5*M5,0)</calculatedColumnFormula>
    </tableColumn>
    <tableColumn id="20" xr3:uid="{CE5F6F91-8E90-42D0-9460-FEA5254FF846}" name="$_x000a_Grantee" dataDxfId="4">
      <calculatedColumnFormula>M5-R5-S5</calculatedColumnFormula>
    </tableColumn>
    <tableColumn id="21" xr3:uid="{DE041AC2-FF56-4248-920F-89F84CDF46BC}" name="$_x000a_Total" dataDxfId="3">
      <calculatedColumnFormula>+R5+S5+T5</calculatedColumnFormula>
    </tableColumn>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U36"/>
  <sheetViews>
    <sheetView tabSelected="1" zoomScale="70" zoomScaleNormal="70" workbookViewId="0">
      <selection activeCell="B2" sqref="B2:C2"/>
    </sheetView>
  </sheetViews>
  <sheetFormatPr defaultRowHeight="15" x14ac:dyDescent="0.25"/>
  <cols>
    <col min="1" max="1" width="20.5703125" style="1" customWidth="1"/>
    <col min="2" max="2" width="41.42578125" style="1" bestFit="1" customWidth="1"/>
    <col min="3" max="3" width="56.42578125" style="4" customWidth="1"/>
    <col min="4" max="4" width="15.85546875" style="4" customWidth="1"/>
    <col min="5" max="5" width="36" style="4" bestFit="1" customWidth="1"/>
    <col min="6" max="6" width="15.85546875" style="1" customWidth="1"/>
    <col min="7" max="7" width="16.42578125" style="4" bestFit="1" customWidth="1"/>
    <col min="8" max="8" width="43.140625" customWidth="1"/>
    <col min="9" max="9" width="22.42578125" bestFit="1" customWidth="1"/>
    <col min="10" max="10" width="36.5703125" style="4" bestFit="1" customWidth="1"/>
    <col min="11" max="11" width="15.5703125" style="1" customWidth="1"/>
    <col min="12" max="12" width="24.7109375" style="1" customWidth="1"/>
    <col min="13" max="13" width="19.85546875" style="1" customWidth="1"/>
    <col min="14" max="14" width="13" style="1" bestFit="1" customWidth="1"/>
    <col min="15" max="15" width="15" bestFit="1" customWidth="1"/>
    <col min="16" max="16" width="15.7109375" bestFit="1" customWidth="1"/>
    <col min="17" max="17" width="12.5703125" bestFit="1" customWidth="1"/>
    <col min="18" max="21" width="14" customWidth="1"/>
    <col min="22" max="22" width="14.42578125" bestFit="1" customWidth="1"/>
  </cols>
  <sheetData>
    <row r="1" spans="1:21" s="4" customFormat="1" ht="31.5" x14ac:dyDescent="0.35">
      <c r="A1" s="63" t="s">
        <v>72</v>
      </c>
      <c r="B1" s="63"/>
      <c r="C1" s="64"/>
      <c r="R1" s="8" t="s">
        <v>48</v>
      </c>
      <c r="S1" s="8" t="s">
        <v>49</v>
      </c>
      <c r="T1" s="8" t="s">
        <v>50</v>
      </c>
      <c r="U1" s="8" t="s">
        <v>51</v>
      </c>
    </row>
    <row r="2" spans="1:21" s="4" customFormat="1" ht="26.25" customHeight="1" x14ac:dyDescent="0.3">
      <c r="A2" s="13" t="s">
        <v>6</v>
      </c>
      <c r="B2" s="56"/>
      <c r="C2" s="57"/>
      <c r="P2" s="53" t="s">
        <v>69</v>
      </c>
      <c r="Q2" s="54"/>
      <c r="R2" s="12">
        <v>0</v>
      </c>
      <c r="S2" s="12">
        <v>0</v>
      </c>
      <c r="T2" s="12">
        <v>0</v>
      </c>
      <c r="U2" s="12">
        <v>0</v>
      </c>
    </row>
    <row r="3" spans="1:21" s="1" customFormat="1" ht="26.25" customHeight="1" x14ac:dyDescent="0.25">
      <c r="A3" s="60"/>
      <c r="B3" s="61"/>
      <c r="C3" s="62"/>
      <c r="D3" s="14"/>
      <c r="E3" s="14"/>
      <c r="F3" s="14"/>
      <c r="G3" s="14"/>
      <c r="H3" s="14"/>
      <c r="I3" s="14"/>
      <c r="J3" s="14"/>
      <c r="K3" s="14"/>
      <c r="L3" s="14"/>
      <c r="M3" s="6"/>
      <c r="N3" s="6"/>
      <c r="P3" s="55" t="s">
        <v>78</v>
      </c>
      <c r="Q3" s="54"/>
      <c r="R3" s="46">
        <f>R36</f>
        <v>0</v>
      </c>
      <c r="S3" s="46">
        <f>S36</f>
        <v>0</v>
      </c>
      <c r="T3" s="46">
        <f>T36</f>
        <v>0</v>
      </c>
      <c r="U3" s="46">
        <f>U36</f>
        <v>0</v>
      </c>
    </row>
    <row r="4" spans="1:21" s="1" customFormat="1" ht="84" customHeight="1" x14ac:dyDescent="0.25">
      <c r="A4" s="58" t="s">
        <v>79</v>
      </c>
      <c r="B4" s="58"/>
      <c r="C4" s="59"/>
      <c r="D4" s="15"/>
      <c r="E4" s="15"/>
      <c r="F4" s="15"/>
      <c r="G4" s="15"/>
      <c r="H4" s="15"/>
      <c r="I4" s="15"/>
      <c r="J4" s="15"/>
      <c r="K4" s="15"/>
      <c r="L4" s="15"/>
      <c r="M4" s="16"/>
      <c r="N4" s="7"/>
      <c r="O4" s="7"/>
    </row>
    <row r="5" spans="1:21" ht="60" x14ac:dyDescent="0.25">
      <c r="A5" s="18" t="s">
        <v>3</v>
      </c>
      <c r="B5" s="19" t="s">
        <v>34</v>
      </c>
      <c r="C5" s="19" t="s">
        <v>9</v>
      </c>
      <c r="D5" s="20" t="s">
        <v>43</v>
      </c>
      <c r="E5" s="20" t="s">
        <v>11</v>
      </c>
      <c r="F5" s="20" t="s">
        <v>10</v>
      </c>
      <c r="G5" s="19" t="s">
        <v>0</v>
      </c>
      <c r="H5" s="19" t="s">
        <v>5</v>
      </c>
      <c r="I5" s="19" t="s">
        <v>37</v>
      </c>
      <c r="J5" s="20" t="s">
        <v>8</v>
      </c>
      <c r="K5" s="20" t="s">
        <v>4</v>
      </c>
      <c r="L5" s="20" t="s">
        <v>33</v>
      </c>
      <c r="M5" s="19" t="s">
        <v>7</v>
      </c>
      <c r="N5" s="19" t="s">
        <v>44</v>
      </c>
      <c r="O5" s="20" t="s">
        <v>45</v>
      </c>
      <c r="P5" s="19" t="s">
        <v>46</v>
      </c>
      <c r="Q5" s="19" t="s">
        <v>47</v>
      </c>
      <c r="R5" s="19" t="s">
        <v>48</v>
      </c>
      <c r="S5" s="19" t="s">
        <v>49</v>
      </c>
      <c r="T5" s="19" t="s">
        <v>50</v>
      </c>
      <c r="U5" s="21" t="s">
        <v>51</v>
      </c>
    </row>
    <row r="6" spans="1:21" x14ac:dyDescent="0.25">
      <c r="A6" s="17">
        <v>1</v>
      </c>
      <c r="B6" s="28"/>
      <c r="C6" s="28"/>
      <c r="D6" s="29"/>
      <c r="E6" s="30"/>
      <c r="F6" s="31"/>
      <c r="G6" s="32"/>
      <c r="H6" s="41" t="str">
        <f>IF(ISBLANK(G6),"",VLOOKUP(G6,'Value Lists'!$A$2:$B$20,2,0))</f>
        <v/>
      </c>
      <c r="I6" s="42" t="str">
        <f>IF(ISBLANK(G6),"",VLOOKUP(G6,'Value Lists'!$A$2:$C$20,3,0))</f>
        <v/>
      </c>
      <c r="J6" s="43" t="str">
        <f t="shared" ref="J6:J35" si="0">IF(ISBLANK(G6),"",IF(AND(F6&gt;=1,L6&gt;=5000),"YES","NO"))</f>
        <v/>
      </c>
      <c r="K6" s="5"/>
      <c r="L6" s="39"/>
      <c r="M6" s="46">
        <f t="shared" ref="M6:M35" si="1">ROUNDDOWN(IF(ISBLANK(K6),1,K6)*L6,0)</f>
        <v>0</v>
      </c>
      <c r="N6" s="47">
        <v>0.1</v>
      </c>
      <c r="O6" s="47">
        <v>0.8</v>
      </c>
      <c r="P6" s="47">
        <f t="shared" ref="P6" si="2">(1-N6-O6)</f>
        <v>9.9999999999999978E-2</v>
      </c>
      <c r="Q6" s="47">
        <f t="shared" ref="Q6" si="3">+N6+O6+P6</f>
        <v>1</v>
      </c>
      <c r="R6" s="46">
        <f t="shared" ref="R6" si="4">IF(N6+P6=0,0,(N6/(N6+P6))*(M6-ROUND(O6*M6,0)))</f>
        <v>0</v>
      </c>
      <c r="S6" s="46">
        <f t="shared" ref="S6" si="5">ROUND(O6*M6,0)</f>
        <v>0</v>
      </c>
      <c r="T6" s="46">
        <f t="shared" ref="T6" si="6">M6-R6-S6</f>
        <v>0</v>
      </c>
      <c r="U6" s="48">
        <f t="shared" ref="U6" si="7">+R6+S6+T6</f>
        <v>0</v>
      </c>
    </row>
    <row r="7" spans="1:21" s="4" customFormat="1" x14ac:dyDescent="0.25">
      <c r="A7" s="17">
        <v>2</v>
      </c>
      <c r="B7" s="28"/>
      <c r="C7" s="28"/>
      <c r="D7" s="29"/>
      <c r="E7" s="30"/>
      <c r="F7" s="31"/>
      <c r="G7" s="32"/>
      <c r="H7" s="41" t="str">
        <f>IF(ISBLANK(G7),"",VLOOKUP(G7,'Value Lists'!$A$2:$B$20,2,0))</f>
        <v/>
      </c>
      <c r="I7" s="42" t="str">
        <f>IF(ISBLANK(G7),"",VLOOKUP(G7,'Value Lists'!$A$2:$C$20,3,0))</f>
        <v/>
      </c>
      <c r="J7" s="43" t="str">
        <f t="shared" si="0"/>
        <v/>
      </c>
      <c r="K7" s="5"/>
      <c r="L7" s="39"/>
      <c r="M7" s="46">
        <f t="shared" si="1"/>
        <v>0</v>
      </c>
      <c r="N7" s="47">
        <v>0.1</v>
      </c>
      <c r="O7" s="47">
        <v>0.8</v>
      </c>
      <c r="P7" s="47">
        <f t="shared" ref="P7:P35" si="8">(1-N7-O7)</f>
        <v>9.9999999999999978E-2</v>
      </c>
      <c r="Q7" s="47">
        <f t="shared" ref="Q7:Q32" si="9">+N7+O7+P7</f>
        <v>1</v>
      </c>
      <c r="R7" s="46">
        <f t="shared" ref="R7:R35" si="10">IF(N7+P7=0,0,(N7/(N7+P7))*(M7-ROUND(O7*M7,0)))</f>
        <v>0</v>
      </c>
      <c r="S7" s="46">
        <f t="shared" ref="S7:S35" si="11">ROUND(O7*M7,0)</f>
        <v>0</v>
      </c>
      <c r="T7" s="46">
        <f t="shared" ref="T7:T35" si="12">M7-R7-S7</f>
        <v>0</v>
      </c>
      <c r="U7" s="48">
        <f t="shared" ref="U7:U35" si="13">+R7+S7+T7</f>
        <v>0</v>
      </c>
    </row>
    <row r="8" spans="1:21" s="4" customFormat="1" x14ac:dyDescent="0.25">
      <c r="A8" s="17">
        <v>3</v>
      </c>
      <c r="B8" s="28"/>
      <c r="C8" s="28"/>
      <c r="D8" s="29"/>
      <c r="E8" s="30"/>
      <c r="F8" s="31"/>
      <c r="G8" s="32"/>
      <c r="H8" s="41" t="str">
        <f>IF(ISBLANK(G8),"",VLOOKUP(G8,'Value Lists'!$A$2:$B$20,2,0))</f>
        <v/>
      </c>
      <c r="I8" s="42" t="str">
        <f>IF(ISBLANK(G8),"",VLOOKUP(G8,'Value Lists'!$A$2:$C$20,3,0))</f>
        <v/>
      </c>
      <c r="J8" s="43" t="str">
        <f t="shared" si="0"/>
        <v/>
      </c>
      <c r="K8" s="5"/>
      <c r="L8" s="39"/>
      <c r="M8" s="46">
        <f t="shared" si="1"/>
        <v>0</v>
      </c>
      <c r="N8" s="47">
        <v>0.1</v>
      </c>
      <c r="O8" s="47">
        <v>0.8</v>
      </c>
      <c r="P8" s="47">
        <f t="shared" si="8"/>
        <v>9.9999999999999978E-2</v>
      </c>
      <c r="Q8" s="47">
        <f t="shared" si="9"/>
        <v>1</v>
      </c>
      <c r="R8" s="46">
        <f t="shared" si="10"/>
        <v>0</v>
      </c>
      <c r="S8" s="46">
        <f t="shared" si="11"/>
        <v>0</v>
      </c>
      <c r="T8" s="46">
        <f t="shared" si="12"/>
        <v>0</v>
      </c>
      <c r="U8" s="48">
        <f t="shared" si="13"/>
        <v>0</v>
      </c>
    </row>
    <row r="9" spans="1:21" s="4" customFormat="1" x14ac:dyDescent="0.25">
      <c r="A9" s="17">
        <v>4</v>
      </c>
      <c r="B9" s="28"/>
      <c r="C9" s="28"/>
      <c r="D9" s="29"/>
      <c r="E9" s="30"/>
      <c r="F9" s="31"/>
      <c r="G9" s="32"/>
      <c r="H9" s="41" t="str">
        <f>IF(ISBLANK(G9),"",VLOOKUP(G9,'Value Lists'!$A$2:$B$20,2,0))</f>
        <v/>
      </c>
      <c r="I9" s="42" t="str">
        <f>IF(ISBLANK(G9),"",VLOOKUP(G9,'Value Lists'!$A$2:$C$20,3,0))</f>
        <v/>
      </c>
      <c r="J9" s="43" t="str">
        <f t="shared" si="0"/>
        <v/>
      </c>
      <c r="K9" s="5"/>
      <c r="L9" s="39"/>
      <c r="M9" s="46">
        <f t="shared" si="1"/>
        <v>0</v>
      </c>
      <c r="N9" s="47">
        <v>0.1</v>
      </c>
      <c r="O9" s="47">
        <v>0.8</v>
      </c>
      <c r="P9" s="47">
        <f t="shared" si="8"/>
        <v>9.9999999999999978E-2</v>
      </c>
      <c r="Q9" s="47">
        <f t="shared" si="9"/>
        <v>1</v>
      </c>
      <c r="R9" s="46">
        <f t="shared" si="10"/>
        <v>0</v>
      </c>
      <c r="S9" s="46">
        <f t="shared" si="11"/>
        <v>0</v>
      </c>
      <c r="T9" s="46">
        <f t="shared" si="12"/>
        <v>0</v>
      </c>
      <c r="U9" s="48">
        <f t="shared" si="13"/>
        <v>0</v>
      </c>
    </row>
    <row r="10" spans="1:21" s="4" customFormat="1" x14ac:dyDescent="0.25">
      <c r="A10" s="17">
        <v>5</v>
      </c>
      <c r="B10" s="28"/>
      <c r="C10" s="28"/>
      <c r="D10" s="29"/>
      <c r="E10" s="30"/>
      <c r="F10" s="31"/>
      <c r="G10" s="32"/>
      <c r="H10" s="41" t="str">
        <f>IF(ISBLANK(G10),"",VLOOKUP(G10,'Value Lists'!$A$2:$B$20,2,0))</f>
        <v/>
      </c>
      <c r="I10" s="42" t="str">
        <f>IF(ISBLANK(G10),"",VLOOKUP(G10,'Value Lists'!$A$2:$C$20,3,0))</f>
        <v/>
      </c>
      <c r="J10" s="43" t="str">
        <f t="shared" si="0"/>
        <v/>
      </c>
      <c r="K10" s="5"/>
      <c r="L10" s="39"/>
      <c r="M10" s="46">
        <f t="shared" si="1"/>
        <v>0</v>
      </c>
      <c r="N10" s="47">
        <v>0.1</v>
      </c>
      <c r="O10" s="47">
        <v>0.8</v>
      </c>
      <c r="P10" s="47">
        <f t="shared" si="8"/>
        <v>9.9999999999999978E-2</v>
      </c>
      <c r="Q10" s="47">
        <f t="shared" si="9"/>
        <v>1</v>
      </c>
      <c r="R10" s="46">
        <f t="shared" si="10"/>
        <v>0</v>
      </c>
      <c r="S10" s="46">
        <f t="shared" si="11"/>
        <v>0</v>
      </c>
      <c r="T10" s="46">
        <f t="shared" si="12"/>
        <v>0</v>
      </c>
      <c r="U10" s="48">
        <f t="shared" si="13"/>
        <v>0</v>
      </c>
    </row>
    <row r="11" spans="1:21" s="4" customFormat="1" x14ac:dyDescent="0.25">
      <c r="A11" s="17">
        <v>6</v>
      </c>
      <c r="B11" s="28"/>
      <c r="C11" s="28"/>
      <c r="D11" s="29"/>
      <c r="E11" s="30"/>
      <c r="F11" s="31"/>
      <c r="G11" s="32"/>
      <c r="H11" s="41" t="str">
        <f>IF(ISBLANK(G11),"",VLOOKUP(G11,'Value Lists'!$A$2:$B$20,2,0))</f>
        <v/>
      </c>
      <c r="I11" s="42" t="str">
        <f>IF(ISBLANK(G11),"",VLOOKUP(G11,'Value Lists'!$A$2:$C$20,3,0))</f>
        <v/>
      </c>
      <c r="J11" s="43" t="str">
        <f t="shared" si="0"/>
        <v/>
      </c>
      <c r="K11" s="5"/>
      <c r="L11" s="39"/>
      <c r="M11" s="46">
        <f t="shared" si="1"/>
        <v>0</v>
      </c>
      <c r="N11" s="47">
        <v>0.1</v>
      </c>
      <c r="O11" s="47">
        <v>0.8</v>
      </c>
      <c r="P11" s="47">
        <f t="shared" si="8"/>
        <v>9.9999999999999978E-2</v>
      </c>
      <c r="Q11" s="47">
        <f t="shared" si="9"/>
        <v>1</v>
      </c>
      <c r="R11" s="46">
        <f t="shared" si="10"/>
        <v>0</v>
      </c>
      <c r="S11" s="46">
        <f t="shared" si="11"/>
        <v>0</v>
      </c>
      <c r="T11" s="46">
        <f t="shared" si="12"/>
        <v>0</v>
      </c>
      <c r="U11" s="48">
        <f t="shared" si="13"/>
        <v>0</v>
      </c>
    </row>
    <row r="12" spans="1:21" s="4" customFormat="1" x14ac:dyDescent="0.25">
      <c r="A12" s="17">
        <v>7</v>
      </c>
      <c r="B12" s="28"/>
      <c r="C12" s="28"/>
      <c r="D12" s="29"/>
      <c r="E12" s="30"/>
      <c r="F12" s="31"/>
      <c r="G12" s="32"/>
      <c r="H12" s="41" t="str">
        <f>IF(ISBLANK(G12),"",VLOOKUP(G12,'Value Lists'!$A$2:$B$20,2,0))</f>
        <v/>
      </c>
      <c r="I12" s="42" t="str">
        <f>IF(ISBLANK(G12),"",VLOOKUP(G12,'Value Lists'!$A$2:$C$20,3,0))</f>
        <v/>
      </c>
      <c r="J12" s="43" t="str">
        <f t="shared" si="0"/>
        <v/>
      </c>
      <c r="K12" s="5"/>
      <c r="L12" s="39"/>
      <c r="M12" s="46">
        <f t="shared" si="1"/>
        <v>0</v>
      </c>
      <c r="N12" s="47">
        <v>0.1</v>
      </c>
      <c r="O12" s="47">
        <v>0.8</v>
      </c>
      <c r="P12" s="47">
        <f t="shared" si="8"/>
        <v>9.9999999999999978E-2</v>
      </c>
      <c r="Q12" s="47">
        <f t="shared" si="9"/>
        <v>1</v>
      </c>
      <c r="R12" s="46">
        <f t="shared" si="10"/>
        <v>0</v>
      </c>
      <c r="S12" s="46">
        <f t="shared" si="11"/>
        <v>0</v>
      </c>
      <c r="T12" s="46">
        <f t="shared" si="12"/>
        <v>0</v>
      </c>
      <c r="U12" s="48">
        <f t="shared" si="13"/>
        <v>0</v>
      </c>
    </row>
    <row r="13" spans="1:21" x14ac:dyDescent="0.25">
      <c r="A13" s="17">
        <v>8</v>
      </c>
      <c r="B13" s="28"/>
      <c r="C13" s="33"/>
      <c r="D13" s="29"/>
      <c r="E13" s="30"/>
      <c r="F13" s="31"/>
      <c r="G13" s="32"/>
      <c r="H13" s="42" t="str">
        <f>IF(ISBLANK(G13),"",VLOOKUP(G13,'Value Lists'!$A$2:$B$20,2,0))</f>
        <v/>
      </c>
      <c r="I13" s="42" t="str">
        <f>IF(ISBLANK(G13),"",VLOOKUP(G13,'Value Lists'!$A$2:$C$20,3,0))</f>
        <v/>
      </c>
      <c r="J13" s="43" t="str">
        <f t="shared" si="0"/>
        <v/>
      </c>
      <c r="K13" s="5"/>
      <c r="L13" s="39"/>
      <c r="M13" s="46">
        <f t="shared" si="1"/>
        <v>0</v>
      </c>
      <c r="N13" s="47">
        <v>0.1</v>
      </c>
      <c r="O13" s="47">
        <v>0.8</v>
      </c>
      <c r="P13" s="47">
        <f t="shared" si="8"/>
        <v>9.9999999999999978E-2</v>
      </c>
      <c r="Q13" s="47">
        <f t="shared" si="9"/>
        <v>1</v>
      </c>
      <c r="R13" s="46">
        <f t="shared" si="10"/>
        <v>0</v>
      </c>
      <c r="S13" s="46">
        <f t="shared" si="11"/>
        <v>0</v>
      </c>
      <c r="T13" s="46">
        <f t="shared" si="12"/>
        <v>0</v>
      </c>
      <c r="U13" s="48">
        <f t="shared" si="13"/>
        <v>0</v>
      </c>
    </row>
    <row r="14" spans="1:21" x14ac:dyDescent="0.25">
      <c r="A14" s="17">
        <v>9</v>
      </c>
      <c r="B14" s="28"/>
      <c r="C14" s="33"/>
      <c r="D14" s="29"/>
      <c r="E14" s="30"/>
      <c r="F14" s="31"/>
      <c r="G14" s="32"/>
      <c r="H14" s="42" t="str">
        <f>IF(ISBLANK(G14),"",VLOOKUP(G14,'Value Lists'!$A$2:$B$20,2,0))</f>
        <v/>
      </c>
      <c r="I14" s="42" t="str">
        <f>IF(ISBLANK(G14),"",VLOOKUP(G14,'Value Lists'!$A$2:$C$20,3,0))</f>
        <v/>
      </c>
      <c r="J14" s="43" t="str">
        <f t="shared" si="0"/>
        <v/>
      </c>
      <c r="K14" s="5"/>
      <c r="L14" s="39"/>
      <c r="M14" s="46">
        <f t="shared" si="1"/>
        <v>0</v>
      </c>
      <c r="N14" s="47">
        <v>0.1</v>
      </c>
      <c r="O14" s="47">
        <v>0.8</v>
      </c>
      <c r="P14" s="47">
        <f t="shared" si="8"/>
        <v>9.9999999999999978E-2</v>
      </c>
      <c r="Q14" s="47">
        <f t="shared" si="9"/>
        <v>1</v>
      </c>
      <c r="R14" s="46">
        <f t="shared" si="10"/>
        <v>0</v>
      </c>
      <c r="S14" s="46">
        <f t="shared" si="11"/>
        <v>0</v>
      </c>
      <c r="T14" s="46">
        <f t="shared" si="12"/>
        <v>0</v>
      </c>
      <c r="U14" s="48">
        <f t="shared" si="13"/>
        <v>0</v>
      </c>
    </row>
    <row r="15" spans="1:21" x14ac:dyDescent="0.25">
      <c r="A15" s="17">
        <v>10</v>
      </c>
      <c r="B15" s="28"/>
      <c r="C15" s="33"/>
      <c r="D15" s="29"/>
      <c r="E15" s="30"/>
      <c r="F15" s="31"/>
      <c r="G15" s="32"/>
      <c r="H15" s="42" t="str">
        <f>IF(ISBLANK(G15),"",VLOOKUP(G15,'Value Lists'!$A$2:$B$20,2,0))</f>
        <v/>
      </c>
      <c r="I15" s="42" t="str">
        <f>IF(ISBLANK(G15),"",VLOOKUP(G15,'Value Lists'!$A$2:$C$20,3,0))</f>
        <v/>
      </c>
      <c r="J15" s="43" t="str">
        <f t="shared" si="0"/>
        <v/>
      </c>
      <c r="K15" s="5"/>
      <c r="L15" s="39"/>
      <c r="M15" s="46">
        <f t="shared" si="1"/>
        <v>0</v>
      </c>
      <c r="N15" s="47">
        <v>0.1</v>
      </c>
      <c r="O15" s="47">
        <v>0.8</v>
      </c>
      <c r="P15" s="47">
        <f t="shared" si="8"/>
        <v>9.9999999999999978E-2</v>
      </c>
      <c r="Q15" s="47">
        <f t="shared" si="9"/>
        <v>1</v>
      </c>
      <c r="R15" s="46">
        <f t="shared" si="10"/>
        <v>0</v>
      </c>
      <c r="S15" s="46">
        <f t="shared" si="11"/>
        <v>0</v>
      </c>
      <c r="T15" s="46">
        <f t="shared" si="12"/>
        <v>0</v>
      </c>
      <c r="U15" s="48">
        <f t="shared" si="13"/>
        <v>0</v>
      </c>
    </row>
    <row r="16" spans="1:21" x14ac:dyDescent="0.25">
      <c r="A16" s="17">
        <v>11</v>
      </c>
      <c r="B16" s="28"/>
      <c r="C16" s="33"/>
      <c r="D16" s="29"/>
      <c r="E16" s="30"/>
      <c r="F16" s="31"/>
      <c r="G16" s="32"/>
      <c r="H16" s="42" t="str">
        <f>IF(ISBLANK(G16),"",VLOOKUP(G16,'Value Lists'!$A$2:$B$20,2,0))</f>
        <v/>
      </c>
      <c r="I16" s="42" t="str">
        <f>IF(ISBLANK(G16),"",VLOOKUP(G16,'Value Lists'!$A$2:$C$20,3,0))</f>
        <v/>
      </c>
      <c r="J16" s="43" t="str">
        <f t="shared" si="0"/>
        <v/>
      </c>
      <c r="K16" s="5"/>
      <c r="L16" s="39"/>
      <c r="M16" s="46">
        <f t="shared" si="1"/>
        <v>0</v>
      </c>
      <c r="N16" s="47">
        <v>0.1</v>
      </c>
      <c r="O16" s="47">
        <v>0.8</v>
      </c>
      <c r="P16" s="47">
        <f t="shared" si="8"/>
        <v>9.9999999999999978E-2</v>
      </c>
      <c r="Q16" s="47">
        <f t="shared" si="9"/>
        <v>1</v>
      </c>
      <c r="R16" s="46">
        <f t="shared" si="10"/>
        <v>0</v>
      </c>
      <c r="S16" s="46">
        <f t="shared" si="11"/>
        <v>0</v>
      </c>
      <c r="T16" s="46">
        <f t="shared" si="12"/>
        <v>0</v>
      </c>
      <c r="U16" s="48">
        <f t="shared" si="13"/>
        <v>0</v>
      </c>
    </row>
    <row r="17" spans="1:21" x14ac:dyDescent="0.25">
      <c r="A17" s="17">
        <v>12</v>
      </c>
      <c r="B17" s="28"/>
      <c r="C17" s="33"/>
      <c r="D17" s="29"/>
      <c r="E17" s="30"/>
      <c r="F17" s="31"/>
      <c r="G17" s="32"/>
      <c r="H17" s="42" t="str">
        <f>IF(ISBLANK(G17),"",VLOOKUP(G17,'Value Lists'!$A$2:$B$20,2,0))</f>
        <v/>
      </c>
      <c r="I17" s="42" t="str">
        <f>IF(ISBLANK(G17),"",VLOOKUP(G17,'Value Lists'!$A$2:$C$20,3,0))</f>
        <v/>
      </c>
      <c r="J17" s="43" t="str">
        <f t="shared" si="0"/>
        <v/>
      </c>
      <c r="K17" s="5"/>
      <c r="L17" s="39"/>
      <c r="M17" s="46">
        <f t="shared" si="1"/>
        <v>0</v>
      </c>
      <c r="N17" s="47">
        <v>0.1</v>
      </c>
      <c r="O17" s="47">
        <v>0.8</v>
      </c>
      <c r="P17" s="47">
        <f t="shared" si="8"/>
        <v>9.9999999999999978E-2</v>
      </c>
      <c r="Q17" s="47">
        <f t="shared" si="9"/>
        <v>1</v>
      </c>
      <c r="R17" s="46">
        <f t="shared" si="10"/>
        <v>0</v>
      </c>
      <c r="S17" s="46">
        <f t="shared" si="11"/>
        <v>0</v>
      </c>
      <c r="T17" s="46">
        <f t="shared" si="12"/>
        <v>0</v>
      </c>
      <c r="U17" s="48">
        <f t="shared" si="13"/>
        <v>0</v>
      </c>
    </row>
    <row r="18" spans="1:21" x14ac:dyDescent="0.25">
      <c r="A18" s="17">
        <v>13</v>
      </c>
      <c r="B18" s="28"/>
      <c r="C18" s="33"/>
      <c r="D18" s="29"/>
      <c r="E18" s="30"/>
      <c r="F18" s="31"/>
      <c r="G18" s="32"/>
      <c r="H18" s="42" t="str">
        <f>IF(ISBLANK(G18),"",VLOOKUP(G18,'Value Lists'!$A$2:$B$20,2,0))</f>
        <v/>
      </c>
      <c r="I18" s="42" t="str">
        <f>IF(ISBLANK(G18),"",VLOOKUP(G18,'Value Lists'!$A$2:$C$20,3,0))</f>
        <v/>
      </c>
      <c r="J18" s="43" t="str">
        <f t="shared" si="0"/>
        <v/>
      </c>
      <c r="K18" s="5"/>
      <c r="L18" s="39"/>
      <c r="M18" s="46">
        <f t="shared" si="1"/>
        <v>0</v>
      </c>
      <c r="N18" s="47">
        <v>0.1</v>
      </c>
      <c r="O18" s="47">
        <v>0.8</v>
      </c>
      <c r="P18" s="47">
        <f t="shared" si="8"/>
        <v>9.9999999999999978E-2</v>
      </c>
      <c r="Q18" s="47">
        <f t="shared" si="9"/>
        <v>1</v>
      </c>
      <c r="R18" s="46">
        <f t="shared" si="10"/>
        <v>0</v>
      </c>
      <c r="S18" s="46">
        <f t="shared" si="11"/>
        <v>0</v>
      </c>
      <c r="T18" s="46">
        <f t="shared" si="12"/>
        <v>0</v>
      </c>
      <c r="U18" s="48">
        <f t="shared" si="13"/>
        <v>0</v>
      </c>
    </row>
    <row r="19" spans="1:21" x14ac:dyDescent="0.25">
      <c r="A19" s="17">
        <v>14</v>
      </c>
      <c r="B19" s="28"/>
      <c r="C19" s="33"/>
      <c r="D19" s="29"/>
      <c r="E19" s="30"/>
      <c r="F19" s="31"/>
      <c r="G19" s="32"/>
      <c r="H19" s="42" t="str">
        <f>IF(ISBLANK(G19),"",VLOOKUP(G19,'Value Lists'!$A$2:$B$20,2,0))</f>
        <v/>
      </c>
      <c r="I19" s="42" t="str">
        <f>IF(ISBLANK(G19),"",VLOOKUP(G19,'Value Lists'!$A$2:$C$20,3,0))</f>
        <v/>
      </c>
      <c r="J19" s="43" t="str">
        <f t="shared" si="0"/>
        <v/>
      </c>
      <c r="K19" s="5"/>
      <c r="L19" s="39"/>
      <c r="M19" s="46">
        <f t="shared" si="1"/>
        <v>0</v>
      </c>
      <c r="N19" s="47">
        <v>0.1</v>
      </c>
      <c r="O19" s="47">
        <v>0.8</v>
      </c>
      <c r="P19" s="47">
        <f t="shared" si="8"/>
        <v>9.9999999999999978E-2</v>
      </c>
      <c r="Q19" s="47">
        <f t="shared" si="9"/>
        <v>1</v>
      </c>
      <c r="R19" s="46">
        <f t="shared" si="10"/>
        <v>0</v>
      </c>
      <c r="S19" s="46">
        <f t="shared" si="11"/>
        <v>0</v>
      </c>
      <c r="T19" s="46">
        <f t="shared" si="12"/>
        <v>0</v>
      </c>
      <c r="U19" s="48">
        <f t="shared" si="13"/>
        <v>0</v>
      </c>
    </row>
    <row r="20" spans="1:21" x14ac:dyDescent="0.25">
      <c r="A20" s="17">
        <v>15</v>
      </c>
      <c r="B20" s="28"/>
      <c r="C20" s="33"/>
      <c r="D20" s="29"/>
      <c r="E20" s="30"/>
      <c r="F20" s="31"/>
      <c r="G20" s="32"/>
      <c r="H20" s="42" t="str">
        <f>IF(ISBLANK(G20),"",VLOOKUP(G20,'Value Lists'!$A$2:$B$20,2,0))</f>
        <v/>
      </c>
      <c r="I20" s="42" t="str">
        <f>IF(ISBLANK(G20),"",VLOOKUP(G20,'Value Lists'!$A$2:$C$20,3,0))</f>
        <v/>
      </c>
      <c r="J20" s="43" t="str">
        <f t="shared" si="0"/>
        <v/>
      </c>
      <c r="K20" s="5"/>
      <c r="L20" s="39"/>
      <c r="M20" s="46">
        <f t="shared" si="1"/>
        <v>0</v>
      </c>
      <c r="N20" s="47">
        <v>0.1</v>
      </c>
      <c r="O20" s="47">
        <v>0.8</v>
      </c>
      <c r="P20" s="47">
        <f t="shared" si="8"/>
        <v>9.9999999999999978E-2</v>
      </c>
      <c r="Q20" s="47">
        <f t="shared" si="9"/>
        <v>1</v>
      </c>
      <c r="R20" s="46">
        <f t="shared" si="10"/>
        <v>0</v>
      </c>
      <c r="S20" s="46">
        <f t="shared" si="11"/>
        <v>0</v>
      </c>
      <c r="T20" s="46">
        <f t="shared" si="12"/>
        <v>0</v>
      </c>
      <c r="U20" s="48">
        <f t="shared" si="13"/>
        <v>0</v>
      </c>
    </row>
    <row r="21" spans="1:21" x14ac:dyDescent="0.25">
      <c r="A21" s="17">
        <v>16</v>
      </c>
      <c r="B21" s="28"/>
      <c r="C21" s="33"/>
      <c r="D21" s="29"/>
      <c r="E21" s="30"/>
      <c r="F21" s="31"/>
      <c r="G21" s="32"/>
      <c r="H21" s="42" t="str">
        <f>IF(ISBLANK(G21),"",VLOOKUP(G21,'Value Lists'!$A$2:$B$20,2,0))</f>
        <v/>
      </c>
      <c r="I21" s="42" t="str">
        <f>IF(ISBLANK(G21),"",VLOOKUP(G21,'Value Lists'!$A$2:$C$20,3,0))</f>
        <v/>
      </c>
      <c r="J21" s="43" t="str">
        <f t="shared" si="0"/>
        <v/>
      </c>
      <c r="K21" s="5"/>
      <c r="L21" s="39"/>
      <c r="M21" s="46">
        <f t="shared" si="1"/>
        <v>0</v>
      </c>
      <c r="N21" s="47">
        <v>0.1</v>
      </c>
      <c r="O21" s="47">
        <v>0.8</v>
      </c>
      <c r="P21" s="47">
        <f t="shared" si="8"/>
        <v>9.9999999999999978E-2</v>
      </c>
      <c r="Q21" s="47">
        <f t="shared" si="9"/>
        <v>1</v>
      </c>
      <c r="R21" s="46">
        <f t="shared" si="10"/>
        <v>0</v>
      </c>
      <c r="S21" s="46">
        <f t="shared" si="11"/>
        <v>0</v>
      </c>
      <c r="T21" s="46">
        <f t="shared" si="12"/>
        <v>0</v>
      </c>
      <c r="U21" s="48">
        <f t="shared" si="13"/>
        <v>0</v>
      </c>
    </row>
    <row r="22" spans="1:21" x14ac:dyDescent="0.25">
      <c r="A22" s="17">
        <v>17</v>
      </c>
      <c r="B22" s="28"/>
      <c r="C22" s="33"/>
      <c r="D22" s="29"/>
      <c r="E22" s="30"/>
      <c r="F22" s="31"/>
      <c r="G22" s="32"/>
      <c r="H22" s="42" t="str">
        <f>IF(ISBLANK(G22),"",VLOOKUP(G22,'Value Lists'!$A$2:$B$20,2,0))</f>
        <v/>
      </c>
      <c r="I22" s="42" t="str">
        <f>IF(ISBLANK(G22),"",VLOOKUP(G22,'Value Lists'!$A$2:$C$20,3,0))</f>
        <v/>
      </c>
      <c r="J22" s="43" t="str">
        <f t="shared" si="0"/>
        <v/>
      </c>
      <c r="K22" s="5"/>
      <c r="L22" s="39"/>
      <c r="M22" s="46">
        <f t="shared" si="1"/>
        <v>0</v>
      </c>
      <c r="N22" s="47">
        <v>0.1</v>
      </c>
      <c r="O22" s="47">
        <v>0.8</v>
      </c>
      <c r="P22" s="47">
        <f t="shared" si="8"/>
        <v>9.9999999999999978E-2</v>
      </c>
      <c r="Q22" s="47">
        <f t="shared" si="9"/>
        <v>1</v>
      </c>
      <c r="R22" s="46">
        <f t="shared" si="10"/>
        <v>0</v>
      </c>
      <c r="S22" s="46">
        <f t="shared" si="11"/>
        <v>0</v>
      </c>
      <c r="T22" s="46">
        <f t="shared" si="12"/>
        <v>0</v>
      </c>
      <c r="U22" s="48">
        <f t="shared" si="13"/>
        <v>0</v>
      </c>
    </row>
    <row r="23" spans="1:21" x14ac:dyDescent="0.25">
      <c r="A23" s="17">
        <v>18</v>
      </c>
      <c r="B23" s="28"/>
      <c r="C23" s="33"/>
      <c r="D23" s="29"/>
      <c r="E23" s="30"/>
      <c r="F23" s="31"/>
      <c r="G23" s="32"/>
      <c r="H23" s="42" t="str">
        <f>IF(ISBLANK(G23),"",VLOOKUP(G23,'Value Lists'!$A$2:$B$20,2,0))</f>
        <v/>
      </c>
      <c r="I23" s="42" t="str">
        <f>IF(ISBLANK(G23),"",VLOOKUP(G23,'Value Lists'!$A$2:$C$20,3,0))</f>
        <v/>
      </c>
      <c r="J23" s="43" t="str">
        <f t="shared" si="0"/>
        <v/>
      </c>
      <c r="K23" s="5"/>
      <c r="L23" s="39"/>
      <c r="M23" s="46">
        <f t="shared" si="1"/>
        <v>0</v>
      </c>
      <c r="N23" s="47">
        <v>0.1</v>
      </c>
      <c r="O23" s="47">
        <v>0.8</v>
      </c>
      <c r="P23" s="47">
        <f t="shared" si="8"/>
        <v>9.9999999999999978E-2</v>
      </c>
      <c r="Q23" s="47">
        <f t="shared" si="9"/>
        <v>1</v>
      </c>
      <c r="R23" s="46">
        <f t="shared" si="10"/>
        <v>0</v>
      </c>
      <c r="S23" s="46">
        <f t="shared" si="11"/>
        <v>0</v>
      </c>
      <c r="T23" s="46">
        <f t="shared" si="12"/>
        <v>0</v>
      </c>
      <c r="U23" s="48">
        <f t="shared" si="13"/>
        <v>0</v>
      </c>
    </row>
    <row r="24" spans="1:21" x14ac:dyDescent="0.25">
      <c r="A24" s="17">
        <v>19</v>
      </c>
      <c r="B24" s="28"/>
      <c r="C24" s="33"/>
      <c r="D24" s="29"/>
      <c r="E24" s="30"/>
      <c r="F24" s="31"/>
      <c r="G24" s="32"/>
      <c r="H24" s="42" t="str">
        <f>IF(ISBLANK(G24),"",VLOOKUP(G24,'Value Lists'!$A$2:$B$20,2,0))</f>
        <v/>
      </c>
      <c r="I24" s="42" t="str">
        <f>IF(ISBLANK(G24),"",VLOOKUP(G24,'Value Lists'!$A$2:$C$20,3,0))</f>
        <v/>
      </c>
      <c r="J24" s="43" t="str">
        <f t="shared" si="0"/>
        <v/>
      </c>
      <c r="K24" s="5"/>
      <c r="L24" s="39"/>
      <c r="M24" s="46">
        <f t="shared" si="1"/>
        <v>0</v>
      </c>
      <c r="N24" s="47">
        <v>0.1</v>
      </c>
      <c r="O24" s="47">
        <v>0.8</v>
      </c>
      <c r="P24" s="47">
        <f t="shared" si="8"/>
        <v>9.9999999999999978E-2</v>
      </c>
      <c r="Q24" s="47">
        <f t="shared" si="9"/>
        <v>1</v>
      </c>
      <c r="R24" s="46">
        <f t="shared" si="10"/>
        <v>0</v>
      </c>
      <c r="S24" s="46">
        <f t="shared" si="11"/>
        <v>0</v>
      </c>
      <c r="T24" s="46">
        <f t="shared" si="12"/>
        <v>0</v>
      </c>
      <c r="U24" s="48">
        <f t="shared" si="13"/>
        <v>0</v>
      </c>
    </row>
    <row r="25" spans="1:21" x14ac:dyDescent="0.25">
      <c r="A25" s="17">
        <v>20</v>
      </c>
      <c r="B25" s="28"/>
      <c r="C25" s="33"/>
      <c r="D25" s="29"/>
      <c r="E25" s="30"/>
      <c r="F25" s="31"/>
      <c r="G25" s="32"/>
      <c r="H25" s="42" t="str">
        <f>IF(ISBLANK(G25),"",VLOOKUP(G25,'Value Lists'!$A$2:$B$20,2,0))</f>
        <v/>
      </c>
      <c r="I25" s="42" t="str">
        <f>IF(ISBLANK(G25),"",VLOOKUP(G25,'Value Lists'!$A$2:$C$20,3,0))</f>
        <v/>
      </c>
      <c r="J25" s="43" t="str">
        <f t="shared" si="0"/>
        <v/>
      </c>
      <c r="K25" s="5"/>
      <c r="L25" s="39"/>
      <c r="M25" s="46">
        <f t="shared" si="1"/>
        <v>0</v>
      </c>
      <c r="N25" s="47">
        <v>0.1</v>
      </c>
      <c r="O25" s="47">
        <v>0.8</v>
      </c>
      <c r="P25" s="47">
        <f t="shared" si="8"/>
        <v>9.9999999999999978E-2</v>
      </c>
      <c r="Q25" s="47">
        <f t="shared" si="9"/>
        <v>1</v>
      </c>
      <c r="R25" s="46">
        <f t="shared" si="10"/>
        <v>0</v>
      </c>
      <c r="S25" s="46">
        <f t="shared" si="11"/>
        <v>0</v>
      </c>
      <c r="T25" s="46">
        <f t="shared" si="12"/>
        <v>0</v>
      </c>
      <c r="U25" s="48">
        <f t="shared" si="13"/>
        <v>0</v>
      </c>
    </row>
    <row r="26" spans="1:21" x14ac:dyDescent="0.25">
      <c r="A26" s="17">
        <v>21</v>
      </c>
      <c r="B26" s="28"/>
      <c r="C26" s="28"/>
      <c r="D26" s="29"/>
      <c r="E26" s="30"/>
      <c r="F26" s="31"/>
      <c r="G26" s="32"/>
      <c r="H26" s="42" t="str">
        <f>IF(ISBLANK(G26),"",VLOOKUP(G26,'Value Lists'!$A$2:$B$20,2,0))</f>
        <v/>
      </c>
      <c r="I26" s="42" t="str">
        <f>IF(ISBLANK(G26),"",VLOOKUP(G26,'Value Lists'!$A$2:$C$20,3,0))</f>
        <v/>
      </c>
      <c r="J26" s="43" t="str">
        <f t="shared" si="0"/>
        <v/>
      </c>
      <c r="K26" s="5"/>
      <c r="L26" s="39"/>
      <c r="M26" s="46">
        <f t="shared" si="1"/>
        <v>0</v>
      </c>
      <c r="N26" s="47">
        <v>0.1</v>
      </c>
      <c r="O26" s="47">
        <v>0.8</v>
      </c>
      <c r="P26" s="47">
        <f t="shared" si="8"/>
        <v>9.9999999999999978E-2</v>
      </c>
      <c r="Q26" s="47">
        <f t="shared" si="9"/>
        <v>1</v>
      </c>
      <c r="R26" s="46">
        <f t="shared" si="10"/>
        <v>0</v>
      </c>
      <c r="S26" s="46">
        <f t="shared" si="11"/>
        <v>0</v>
      </c>
      <c r="T26" s="46">
        <f t="shared" si="12"/>
        <v>0</v>
      </c>
      <c r="U26" s="48">
        <f t="shared" si="13"/>
        <v>0</v>
      </c>
    </row>
    <row r="27" spans="1:21" x14ac:dyDescent="0.25">
      <c r="A27" s="17">
        <v>22</v>
      </c>
      <c r="B27" s="28"/>
      <c r="C27" s="28"/>
      <c r="D27" s="29"/>
      <c r="E27" s="30"/>
      <c r="F27" s="31"/>
      <c r="G27" s="32"/>
      <c r="H27" s="42" t="str">
        <f>IF(ISBLANK(G27),"",VLOOKUP(G27,'Value Lists'!$A$2:$B$20,2,0))</f>
        <v/>
      </c>
      <c r="I27" s="42" t="str">
        <f>IF(ISBLANK(G27),"",VLOOKUP(G27,'Value Lists'!$A$2:$C$20,3,0))</f>
        <v/>
      </c>
      <c r="J27" s="43" t="str">
        <f t="shared" si="0"/>
        <v/>
      </c>
      <c r="K27" s="5"/>
      <c r="L27" s="39"/>
      <c r="M27" s="46">
        <f t="shared" si="1"/>
        <v>0</v>
      </c>
      <c r="N27" s="47">
        <v>0.1</v>
      </c>
      <c r="O27" s="47">
        <v>0.8</v>
      </c>
      <c r="P27" s="47">
        <f t="shared" si="8"/>
        <v>9.9999999999999978E-2</v>
      </c>
      <c r="Q27" s="47">
        <f t="shared" si="9"/>
        <v>1</v>
      </c>
      <c r="R27" s="46">
        <f t="shared" si="10"/>
        <v>0</v>
      </c>
      <c r="S27" s="46">
        <f t="shared" si="11"/>
        <v>0</v>
      </c>
      <c r="T27" s="46">
        <f t="shared" si="12"/>
        <v>0</v>
      </c>
      <c r="U27" s="48">
        <f t="shared" si="13"/>
        <v>0</v>
      </c>
    </row>
    <row r="28" spans="1:21" x14ac:dyDescent="0.25">
      <c r="A28" s="17">
        <v>23</v>
      </c>
      <c r="B28" s="28"/>
      <c r="C28" s="28"/>
      <c r="D28" s="29"/>
      <c r="E28" s="30"/>
      <c r="F28" s="31"/>
      <c r="G28" s="32"/>
      <c r="H28" s="42" t="str">
        <f>IF(ISBLANK(G28),"",VLOOKUP(G28,'Value Lists'!$A$2:$B$20,2,0))</f>
        <v/>
      </c>
      <c r="I28" s="42" t="str">
        <f>IF(ISBLANK(G28),"",VLOOKUP(G28,'Value Lists'!$A$2:$C$20,3,0))</f>
        <v/>
      </c>
      <c r="J28" s="43" t="str">
        <f t="shared" si="0"/>
        <v/>
      </c>
      <c r="K28" s="5"/>
      <c r="L28" s="39"/>
      <c r="M28" s="46">
        <f t="shared" si="1"/>
        <v>0</v>
      </c>
      <c r="N28" s="47">
        <v>0.1</v>
      </c>
      <c r="O28" s="47">
        <v>0.8</v>
      </c>
      <c r="P28" s="47">
        <f t="shared" si="8"/>
        <v>9.9999999999999978E-2</v>
      </c>
      <c r="Q28" s="47">
        <f t="shared" si="9"/>
        <v>1</v>
      </c>
      <c r="R28" s="46">
        <f t="shared" si="10"/>
        <v>0</v>
      </c>
      <c r="S28" s="46">
        <f t="shared" si="11"/>
        <v>0</v>
      </c>
      <c r="T28" s="46">
        <f t="shared" si="12"/>
        <v>0</v>
      </c>
      <c r="U28" s="48">
        <f t="shared" si="13"/>
        <v>0</v>
      </c>
    </row>
    <row r="29" spans="1:21" x14ac:dyDescent="0.25">
      <c r="A29" s="17">
        <v>24</v>
      </c>
      <c r="B29" s="28"/>
      <c r="C29" s="28"/>
      <c r="D29" s="29"/>
      <c r="E29" s="30"/>
      <c r="F29" s="31"/>
      <c r="G29" s="32"/>
      <c r="H29" s="42" t="str">
        <f>IF(ISBLANK(G29),"",VLOOKUP(G29,'Value Lists'!$A$2:$B$20,2,0))</f>
        <v/>
      </c>
      <c r="I29" s="42" t="str">
        <f>IF(ISBLANK(G29),"",VLOOKUP(G29,'Value Lists'!$A$2:$C$20,3,0))</f>
        <v/>
      </c>
      <c r="J29" s="43" t="str">
        <f t="shared" si="0"/>
        <v/>
      </c>
      <c r="K29" s="5"/>
      <c r="L29" s="39"/>
      <c r="M29" s="46">
        <f t="shared" si="1"/>
        <v>0</v>
      </c>
      <c r="N29" s="47">
        <v>0.1</v>
      </c>
      <c r="O29" s="47">
        <v>0.8</v>
      </c>
      <c r="P29" s="47">
        <f t="shared" si="8"/>
        <v>9.9999999999999978E-2</v>
      </c>
      <c r="Q29" s="47">
        <f t="shared" si="9"/>
        <v>1</v>
      </c>
      <c r="R29" s="46">
        <f t="shared" si="10"/>
        <v>0</v>
      </c>
      <c r="S29" s="46">
        <f t="shared" si="11"/>
        <v>0</v>
      </c>
      <c r="T29" s="46">
        <f t="shared" si="12"/>
        <v>0</v>
      </c>
      <c r="U29" s="48">
        <f t="shared" si="13"/>
        <v>0</v>
      </c>
    </row>
    <row r="30" spans="1:21" x14ac:dyDescent="0.25">
      <c r="A30" s="17">
        <v>25</v>
      </c>
      <c r="B30" s="28"/>
      <c r="C30" s="28"/>
      <c r="D30" s="29"/>
      <c r="E30" s="30"/>
      <c r="F30" s="31"/>
      <c r="G30" s="32"/>
      <c r="H30" s="42" t="str">
        <f>IF(ISBLANK(G30),"",VLOOKUP(G30,'Value Lists'!$A$2:$B$20,2,0))</f>
        <v/>
      </c>
      <c r="I30" s="42" t="str">
        <f>IF(ISBLANK(G30),"",VLOOKUP(G30,'Value Lists'!$A$2:$C$20,3,0))</f>
        <v/>
      </c>
      <c r="J30" s="43" t="str">
        <f t="shared" si="0"/>
        <v/>
      </c>
      <c r="K30" s="5"/>
      <c r="L30" s="39"/>
      <c r="M30" s="46">
        <f t="shared" si="1"/>
        <v>0</v>
      </c>
      <c r="N30" s="47">
        <v>0.1</v>
      </c>
      <c r="O30" s="47">
        <v>0.8</v>
      </c>
      <c r="P30" s="47">
        <f t="shared" si="8"/>
        <v>9.9999999999999978E-2</v>
      </c>
      <c r="Q30" s="47">
        <f t="shared" si="9"/>
        <v>1</v>
      </c>
      <c r="R30" s="46">
        <f t="shared" si="10"/>
        <v>0</v>
      </c>
      <c r="S30" s="46">
        <f t="shared" si="11"/>
        <v>0</v>
      </c>
      <c r="T30" s="46">
        <f t="shared" si="12"/>
        <v>0</v>
      </c>
      <c r="U30" s="48">
        <f t="shared" si="13"/>
        <v>0</v>
      </c>
    </row>
    <row r="31" spans="1:21" x14ac:dyDescent="0.25">
      <c r="A31" s="17">
        <v>26</v>
      </c>
      <c r="B31" s="28"/>
      <c r="C31" s="28"/>
      <c r="D31" s="29"/>
      <c r="E31" s="30"/>
      <c r="F31" s="31"/>
      <c r="G31" s="32"/>
      <c r="H31" s="42" t="str">
        <f>IF(ISBLANK(G31),"",VLOOKUP(G31,'Value Lists'!$A$2:$B$20,2,0))</f>
        <v/>
      </c>
      <c r="I31" s="42" t="str">
        <f>IF(ISBLANK(G31),"",VLOOKUP(G31,'Value Lists'!$A$2:$C$20,3,0))</f>
        <v/>
      </c>
      <c r="J31" s="43" t="str">
        <f t="shared" si="0"/>
        <v/>
      </c>
      <c r="K31" s="5"/>
      <c r="L31" s="39"/>
      <c r="M31" s="46">
        <f t="shared" si="1"/>
        <v>0</v>
      </c>
      <c r="N31" s="47">
        <v>0.1</v>
      </c>
      <c r="O31" s="47">
        <v>0.8</v>
      </c>
      <c r="P31" s="47">
        <f t="shared" si="8"/>
        <v>9.9999999999999978E-2</v>
      </c>
      <c r="Q31" s="47">
        <f t="shared" si="9"/>
        <v>1</v>
      </c>
      <c r="R31" s="46">
        <f t="shared" si="10"/>
        <v>0</v>
      </c>
      <c r="S31" s="46">
        <f t="shared" si="11"/>
        <v>0</v>
      </c>
      <c r="T31" s="46">
        <f t="shared" si="12"/>
        <v>0</v>
      </c>
      <c r="U31" s="48">
        <f t="shared" si="13"/>
        <v>0</v>
      </c>
    </row>
    <row r="32" spans="1:21" x14ac:dyDescent="0.25">
      <c r="A32" s="17">
        <v>27</v>
      </c>
      <c r="B32" s="28"/>
      <c r="C32" s="28"/>
      <c r="D32" s="29"/>
      <c r="E32" s="30"/>
      <c r="F32" s="31"/>
      <c r="G32" s="32"/>
      <c r="H32" s="42" t="str">
        <f>IF(ISBLANK(G32),"",VLOOKUP(G32,'Value Lists'!$A$2:$B$20,2,0))</f>
        <v/>
      </c>
      <c r="I32" s="42" t="str">
        <f>IF(ISBLANK(G32),"",VLOOKUP(G32,'Value Lists'!$A$2:$C$20,3,0))</f>
        <v/>
      </c>
      <c r="J32" s="43" t="str">
        <f t="shared" si="0"/>
        <v/>
      </c>
      <c r="K32" s="5"/>
      <c r="L32" s="39"/>
      <c r="M32" s="46">
        <f t="shared" si="1"/>
        <v>0</v>
      </c>
      <c r="N32" s="47">
        <v>0.1</v>
      </c>
      <c r="O32" s="47">
        <v>0.8</v>
      </c>
      <c r="P32" s="47">
        <f t="shared" si="8"/>
        <v>9.9999999999999978E-2</v>
      </c>
      <c r="Q32" s="47">
        <f t="shared" si="9"/>
        <v>1</v>
      </c>
      <c r="R32" s="46">
        <f t="shared" si="10"/>
        <v>0</v>
      </c>
      <c r="S32" s="46">
        <f t="shared" si="11"/>
        <v>0</v>
      </c>
      <c r="T32" s="46">
        <f t="shared" si="12"/>
        <v>0</v>
      </c>
      <c r="U32" s="48">
        <f t="shared" si="13"/>
        <v>0</v>
      </c>
    </row>
    <row r="33" spans="1:21" x14ac:dyDescent="0.25">
      <c r="A33" s="17">
        <v>28</v>
      </c>
      <c r="B33" s="28"/>
      <c r="C33" s="28"/>
      <c r="D33" s="29"/>
      <c r="E33" s="30"/>
      <c r="F33" s="31"/>
      <c r="G33" s="32"/>
      <c r="H33" s="42" t="str">
        <f>IF(ISBLANK(G33),"",VLOOKUP(G33,'Value Lists'!$A$2:$B$20,2,0))</f>
        <v/>
      </c>
      <c r="I33" s="42" t="str">
        <f>IF(ISBLANK(G33),"",VLOOKUP(G33,'Value Lists'!$A$2:$C$20,3,0))</f>
        <v/>
      </c>
      <c r="J33" s="43" t="str">
        <f t="shared" si="0"/>
        <v/>
      </c>
      <c r="K33" s="5"/>
      <c r="L33" s="39"/>
      <c r="M33" s="46">
        <f t="shared" si="1"/>
        <v>0</v>
      </c>
      <c r="N33" s="47">
        <v>0.1</v>
      </c>
      <c r="O33" s="47">
        <v>0.8</v>
      </c>
      <c r="P33" s="47">
        <f t="shared" si="8"/>
        <v>9.9999999999999978E-2</v>
      </c>
      <c r="Q33" s="47">
        <f t="shared" ref="Q33:Q35" si="14">+N33+O33+P33</f>
        <v>1</v>
      </c>
      <c r="R33" s="46">
        <f t="shared" si="10"/>
        <v>0</v>
      </c>
      <c r="S33" s="46">
        <f t="shared" si="11"/>
        <v>0</v>
      </c>
      <c r="T33" s="46">
        <f t="shared" si="12"/>
        <v>0</v>
      </c>
      <c r="U33" s="48">
        <f t="shared" si="13"/>
        <v>0</v>
      </c>
    </row>
    <row r="34" spans="1:21" x14ac:dyDescent="0.25">
      <c r="A34" s="17">
        <v>29</v>
      </c>
      <c r="B34" s="28"/>
      <c r="C34" s="28"/>
      <c r="D34" s="29"/>
      <c r="E34" s="30"/>
      <c r="F34" s="31"/>
      <c r="G34" s="32"/>
      <c r="H34" s="42" t="str">
        <f>IF(ISBLANK(G34),"",VLOOKUP(G34,'Value Lists'!$A$2:$B$20,2,0))</f>
        <v/>
      </c>
      <c r="I34" s="42" t="str">
        <f>IF(ISBLANK(G34),"",VLOOKUP(G34,'Value Lists'!$A$2:$C$20,3,0))</f>
        <v/>
      </c>
      <c r="J34" s="43" t="str">
        <f t="shared" si="0"/>
        <v/>
      </c>
      <c r="K34" s="5"/>
      <c r="L34" s="39"/>
      <c r="M34" s="46">
        <f t="shared" si="1"/>
        <v>0</v>
      </c>
      <c r="N34" s="47">
        <v>0.1</v>
      </c>
      <c r="O34" s="47">
        <v>0.8</v>
      </c>
      <c r="P34" s="47">
        <f t="shared" si="8"/>
        <v>9.9999999999999978E-2</v>
      </c>
      <c r="Q34" s="47">
        <f t="shared" si="14"/>
        <v>1</v>
      </c>
      <c r="R34" s="46">
        <f t="shared" si="10"/>
        <v>0</v>
      </c>
      <c r="S34" s="46">
        <f t="shared" si="11"/>
        <v>0</v>
      </c>
      <c r="T34" s="46">
        <f t="shared" si="12"/>
        <v>0</v>
      </c>
      <c r="U34" s="48">
        <f t="shared" si="13"/>
        <v>0</v>
      </c>
    </row>
    <row r="35" spans="1:21" x14ac:dyDescent="0.25">
      <c r="A35" s="17">
        <v>30</v>
      </c>
      <c r="B35" s="34"/>
      <c r="C35" s="34"/>
      <c r="D35" s="35"/>
      <c r="E35" s="36"/>
      <c r="F35" s="37"/>
      <c r="G35" s="38"/>
      <c r="H35" s="44" t="str">
        <f>IF(ISBLANK(G35),"",VLOOKUP(G35,'Value Lists'!$A$2:$B$20,2,0))</f>
        <v/>
      </c>
      <c r="I35" s="44" t="str">
        <f>IF(ISBLANK(G35),"",VLOOKUP(G35,'Value Lists'!$A$2:$C$20,3,0))</f>
        <v/>
      </c>
      <c r="J35" s="45" t="str">
        <f t="shared" si="0"/>
        <v/>
      </c>
      <c r="K35" s="22"/>
      <c r="L35" s="40"/>
      <c r="M35" s="49">
        <f t="shared" si="1"/>
        <v>0</v>
      </c>
      <c r="N35" s="47">
        <v>0.1</v>
      </c>
      <c r="O35" s="47">
        <v>0.8</v>
      </c>
      <c r="P35" s="50">
        <f t="shared" si="8"/>
        <v>9.9999999999999978E-2</v>
      </c>
      <c r="Q35" s="50">
        <f t="shared" si="14"/>
        <v>1</v>
      </c>
      <c r="R35" s="49">
        <f t="shared" si="10"/>
        <v>0</v>
      </c>
      <c r="S35" s="49">
        <f t="shared" si="11"/>
        <v>0</v>
      </c>
      <c r="T35" s="49">
        <f t="shared" si="12"/>
        <v>0</v>
      </c>
      <c r="U35" s="51">
        <f t="shared" si="13"/>
        <v>0</v>
      </c>
    </row>
    <row r="36" spans="1:21" x14ac:dyDescent="0.25">
      <c r="A36" s="24"/>
      <c r="B36" s="26"/>
      <c r="C36" s="26"/>
      <c r="D36" s="52"/>
      <c r="E36" s="26"/>
      <c r="F36" s="26"/>
      <c r="G36" s="26"/>
      <c r="H36" s="26"/>
      <c r="I36" s="24"/>
      <c r="J36" s="26"/>
      <c r="K36" s="26"/>
      <c r="L36" s="26"/>
      <c r="M36" s="25">
        <f>SUM(M6:M35)</f>
        <v>0</v>
      </c>
      <c r="N36" s="26"/>
      <c r="O36" s="26"/>
      <c r="P36" s="26"/>
      <c r="Q36" s="26"/>
      <c r="R36" s="27">
        <f>SUM(R6:R35)</f>
        <v>0</v>
      </c>
      <c r="S36" s="27">
        <f>SUM(S6:S35)</f>
        <v>0</v>
      </c>
      <c r="T36" s="27">
        <f>SUM(T6:T35)</f>
        <v>0</v>
      </c>
      <c r="U36" s="27">
        <f>SUM(U6:U35)</f>
        <v>0</v>
      </c>
    </row>
  </sheetData>
  <protectedRanges>
    <protectedRange algorithmName="SHA-512" hashValue="t+nL1VNbsTXrQQnhEPRcZDnMcx8w4NpLAKGQcv30fsUqHUU61HVSTxIn75jW2u+Uf8bFgOX7QcRirPIm1SeNkQ==" saltValue="oxVmy5OAplmBn3Q+WmKfhg==" spinCount="100000" sqref="P6:U36" name="Totals" securityDescriptor="O:WDG:WDD:(A;;CC;;;S-1-5-21-2149558826-3324038498-27948981-305417)(A;;CC;;;S-1-5-21-2149558826-3324038498-27948981-328071)(A;;CC;;;S-1-5-21-2149558826-3324038498-27948981-205378)"/>
    <protectedRange algorithmName="SHA-512" hashValue="+rpl+2iNk36VsoN6NkqAYf1JDrlqOifWXl0vIRMSb7imV0IWVI7J6BHxt4jPfA5GhnnEfF9S1OX70pAXpx0jZg==" saltValue="O73m/hYQ0E6nVsS9VKMFjg==" spinCount="100000" sqref="H6:J35" name="ALIDetails" securityDescriptor="O:WDG:WDD:(A;;CC;;;S-1-5-21-2149558826-3324038498-27948981-305417)(A;;CC;;;S-1-5-21-2149558826-3324038498-27948981-328071)(A;;CC;;;S-1-5-21-2149558826-3324038498-27948981-205378)"/>
  </protectedRanges>
  <mergeCells count="6">
    <mergeCell ref="P2:Q2"/>
    <mergeCell ref="P3:Q3"/>
    <mergeCell ref="A1:C1"/>
    <mergeCell ref="B2:C2"/>
    <mergeCell ref="A4:C4"/>
    <mergeCell ref="A3:C3"/>
  </mergeCells>
  <conditionalFormatting sqref="S2">
    <cfRule type="expression" dxfId="92" priority="9">
      <formula>AND($S$2&lt;&gt;$S$3,$S$2&lt;&gt;0)</formula>
    </cfRule>
  </conditionalFormatting>
  <conditionalFormatting sqref="R2">
    <cfRule type="expression" dxfId="91" priority="8">
      <formula>AND($R$2&lt;&gt;$R$3,$R$2&lt;&gt;0)</formula>
    </cfRule>
  </conditionalFormatting>
  <conditionalFormatting sqref="T2">
    <cfRule type="expression" dxfId="90" priority="7">
      <formula>AND($T$2&lt;&gt;$T$3,$T$2&lt;&gt;0)</formula>
    </cfRule>
  </conditionalFormatting>
  <conditionalFormatting sqref="U2">
    <cfRule type="expression" dxfId="89" priority="6">
      <formula>AND($U$2&lt;&gt;$U$3,$U$2&lt;&gt;0)</formula>
    </cfRule>
  </conditionalFormatting>
  <dataValidations count="3">
    <dataValidation type="list" allowBlank="1" showInputMessage="1" showErrorMessage="1" sqref="G6:G35" xr:uid="{00000000-0002-0000-0000-000000000000}">
      <formula1>ALIList</formula1>
    </dataValidation>
    <dataValidation type="list" allowBlank="1" showInputMessage="1" showErrorMessage="1" sqref="E6:E35" xr:uid="{00000000-0002-0000-0000-000001000000}">
      <formula1>ProcurementMethod</formula1>
    </dataValidation>
    <dataValidation type="list" allowBlank="1" showInputMessage="1" showErrorMessage="1" sqref="B6:B35" xr:uid="{00000000-0002-0000-0000-000002000000}">
      <formula1>Policy3Descriptions</formula1>
    </dataValidation>
  </dataValidations>
  <pageMargins left="0.7" right="0.7" top="0.75" bottom="0.75" header="0.3" footer="0.3"/>
  <pageSetup scale="59" fitToHeight="0" orientation="landscape" r:id="rId1"/>
  <ignoredErrors>
    <ignoredError sqref="A14"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5EE1-5A19-41DB-97C8-26387BB27B73}">
  <sheetPr>
    <tabColor rgb="FF92D050"/>
    <pageSetUpPr fitToPage="1"/>
  </sheetPr>
  <dimension ref="A1:U35"/>
  <sheetViews>
    <sheetView zoomScale="80" zoomScaleNormal="80" workbookViewId="0">
      <selection sqref="A1:B1"/>
    </sheetView>
  </sheetViews>
  <sheetFormatPr defaultRowHeight="15" x14ac:dyDescent="0.25"/>
  <cols>
    <col min="1" max="1" width="37.42578125" style="4" customWidth="1"/>
    <col min="2" max="2" width="41.42578125" style="4" bestFit="1" customWidth="1"/>
    <col min="3" max="3" width="56.42578125" style="4" customWidth="1"/>
    <col min="4" max="4" width="15.28515625" style="4" bestFit="1" customWidth="1"/>
    <col min="5" max="5" width="32.28515625" style="4" customWidth="1"/>
    <col min="6" max="6" width="15.28515625" style="4" bestFit="1" customWidth="1"/>
    <col min="7" max="7" width="10.7109375" style="4" customWidth="1"/>
    <col min="8" max="8" width="43.140625" style="4" customWidth="1"/>
    <col min="9" max="9" width="19.85546875" style="4" customWidth="1"/>
    <col min="10" max="10" width="33" style="4" customWidth="1"/>
    <col min="11" max="11" width="12.28515625" style="4" bestFit="1" customWidth="1"/>
    <col min="12" max="12" width="20" style="4" customWidth="1"/>
    <col min="13" max="13" width="19.85546875" style="4" customWidth="1"/>
    <col min="14" max="14" width="8.85546875" style="4" customWidth="1"/>
    <col min="15" max="15" width="8.7109375" style="4" bestFit="1" customWidth="1"/>
    <col min="16" max="16" width="9.140625" style="4"/>
    <col min="17" max="17" width="9" style="4" customWidth="1"/>
    <col min="18" max="21" width="14" style="4" customWidth="1"/>
    <col min="22" max="22" width="14.42578125" style="4" bestFit="1" customWidth="1"/>
    <col min="23" max="16384" width="9.140625" style="4"/>
  </cols>
  <sheetData>
    <row r="1" spans="1:21" ht="31.5" x14ac:dyDescent="0.35">
      <c r="A1" s="63" t="s">
        <v>70</v>
      </c>
      <c r="B1" s="64"/>
      <c r="R1" s="8" t="s">
        <v>48</v>
      </c>
      <c r="S1" s="8" t="s">
        <v>49</v>
      </c>
      <c r="T1" s="8" t="s">
        <v>50</v>
      </c>
      <c r="U1" s="8" t="s">
        <v>51</v>
      </c>
    </row>
    <row r="2" spans="1:21" ht="26.25" customHeight="1" x14ac:dyDescent="0.25">
      <c r="A2" s="68"/>
      <c r="B2" s="69"/>
      <c r="O2" s="65" t="s">
        <v>73</v>
      </c>
      <c r="P2" s="65"/>
      <c r="Q2" s="66"/>
      <c r="R2" s="12">
        <v>0</v>
      </c>
      <c r="S2" s="12">
        <v>0</v>
      </c>
      <c r="T2" s="12">
        <v>0</v>
      </c>
      <c r="U2" s="12">
        <v>0</v>
      </c>
    </row>
    <row r="3" spans="1:21" ht="26.25" customHeight="1" x14ac:dyDescent="0.25">
      <c r="A3" s="70"/>
      <c r="B3" s="71"/>
      <c r="D3" s="6"/>
      <c r="E3" s="6"/>
      <c r="F3" s="6"/>
      <c r="G3" s="6"/>
      <c r="H3" s="6"/>
      <c r="I3" s="6"/>
      <c r="J3" s="6"/>
      <c r="K3" s="6"/>
      <c r="L3" s="6"/>
      <c r="M3" s="6"/>
      <c r="N3" s="6"/>
      <c r="O3" s="67" t="s">
        <v>74</v>
      </c>
      <c r="P3" s="67"/>
      <c r="Q3" s="66"/>
      <c r="R3" s="46">
        <f>R35</f>
        <v>0</v>
      </c>
      <c r="S3" s="46">
        <f>S35</f>
        <v>0</v>
      </c>
      <c r="T3" s="46">
        <f>T35</f>
        <v>0</v>
      </c>
      <c r="U3" s="46">
        <f>U35</f>
        <v>0</v>
      </c>
    </row>
    <row r="4" spans="1:21" ht="60" x14ac:dyDescent="0.25">
      <c r="A4" s="18" t="s">
        <v>3</v>
      </c>
      <c r="B4" s="19" t="s">
        <v>34</v>
      </c>
      <c r="C4" s="19" t="s">
        <v>9</v>
      </c>
      <c r="D4" s="20" t="s">
        <v>43</v>
      </c>
      <c r="E4" s="20" t="s">
        <v>11</v>
      </c>
      <c r="F4" s="20" t="s">
        <v>10</v>
      </c>
      <c r="G4" s="19" t="s">
        <v>0</v>
      </c>
      <c r="H4" s="19" t="s">
        <v>5</v>
      </c>
      <c r="I4" s="19" t="s">
        <v>37</v>
      </c>
      <c r="J4" s="20" t="s">
        <v>8</v>
      </c>
      <c r="K4" s="20" t="s">
        <v>4</v>
      </c>
      <c r="L4" s="20" t="s">
        <v>33</v>
      </c>
      <c r="M4" s="19" t="s">
        <v>7</v>
      </c>
      <c r="N4" s="19" t="s">
        <v>44</v>
      </c>
      <c r="O4" s="20" t="s">
        <v>45</v>
      </c>
      <c r="P4" s="19" t="s">
        <v>46</v>
      </c>
      <c r="Q4" s="19" t="s">
        <v>47</v>
      </c>
      <c r="R4" s="19" t="s">
        <v>48</v>
      </c>
      <c r="S4" s="19" t="s">
        <v>49</v>
      </c>
      <c r="T4" s="19" t="s">
        <v>50</v>
      </c>
      <c r="U4" s="21" t="s">
        <v>51</v>
      </c>
    </row>
    <row r="5" spans="1:21" x14ac:dyDescent="0.25">
      <c r="A5" s="17">
        <v>1</v>
      </c>
      <c r="B5" s="28"/>
      <c r="C5" s="28"/>
      <c r="D5" s="29"/>
      <c r="E5" s="30"/>
      <c r="F5" s="31"/>
      <c r="G5" s="32"/>
      <c r="H5" s="41" t="str">
        <f>IF(ISBLANK(G5),"",VLOOKUP(G5,'Value Lists'!$A$2:$B$20,2,0))</f>
        <v/>
      </c>
      <c r="I5" s="42" t="str">
        <f>IF(ISBLANK(G5),"",VLOOKUP(G5,'Value Lists'!$A$2:$C$20,3,0))</f>
        <v/>
      </c>
      <c r="J5" s="43" t="str">
        <f t="shared" ref="J5:J34" si="0">IF(ISBLANK(G5),"",IF(AND(F5&gt;=1,L5&gt;=5000),"YES","NO"))</f>
        <v/>
      </c>
      <c r="K5" s="5"/>
      <c r="L5" s="39"/>
      <c r="M5" s="46">
        <f t="shared" ref="M5:M34" si="1">ROUNDDOWN(IF(ISBLANK(K5),1,K5)*L5,0)</f>
        <v>0</v>
      </c>
      <c r="N5" s="47">
        <v>0.1</v>
      </c>
      <c r="O5" s="47">
        <v>0.8</v>
      </c>
      <c r="P5" s="47">
        <f t="shared" ref="P5:P34" si="2">(1-N5-O5)</f>
        <v>9.9999999999999978E-2</v>
      </c>
      <c r="Q5" s="47">
        <f t="shared" ref="Q5:Q34" si="3">+N5+O5+P5</f>
        <v>1</v>
      </c>
      <c r="R5" s="46">
        <f t="shared" ref="R5:R34" si="4">IF(N5+P5=0,0,(N5/(N5+P5))*(M5-ROUND(O5*M5,0)))</f>
        <v>0</v>
      </c>
      <c r="S5" s="46">
        <f t="shared" ref="S5:S34" si="5">ROUND(O5*M5,0)</f>
        <v>0</v>
      </c>
      <c r="T5" s="46">
        <f t="shared" ref="T5:T34" si="6">M5-R5-S5</f>
        <v>0</v>
      </c>
      <c r="U5" s="48">
        <f t="shared" ref="U5:U34" si="7">+R5+S5+T5</f>
        <v>0</v>
      </c>
    </row>
    <row r="6" spans="1:21" x14ac:dyDescent="0.25">
      <c r="A6" s="17">
        <v>2</v>
      </c>
      <c r="B6" s="28"/>
      <c r="C6" s="28"/>
      <c r="D6" s="29"/>
      <c r="E6" s="30"/>
      <c r="F6" s="31"/>
      <c r="G6" s="32"/>
      <c r="H6" s="41" t="str">
        <f>IF(ISBLANK(G6),"",VLOOKUP(G6,'Value Lists'!$A$2:$B$20,2,0))</f>
        <v/>
      </c>
      <c r="I6" s="42" t="str">
        <f>IF(ISBLANK(G6),"",VLOOKUP(G6,'Value Lists'!$A$2:$C$20,3,0))</f>
        <v/>
      </c>
      <c r="J6" s="43" t="str">
        <f t="shared" si="0"/>
        <v/>
      </c>
      <c r="K6" s="5"/>
      <c r="L6" s="39"/>
      <c r="M6" s="46">
        <f t="shared" si="1"/>
        <v>0</v>
      </c>
      <c r="N6" s="47">
        <v>0.1</v>
      </c>
      <c r="O6" s="47">
        <v>0.8</v>
      </c>
      <c r="P6" s="47">
        <f t="shared" si="2"/>
        <v>9.9999999999999978E-2</v>
      </c>
      <c r="Q6" s="47">
        <f t="shared" si="3"/>
        <v>1</v>
      </c>
      <c r="R6" s="46">
        <f t="shared" si="4"/>
        <v>0</v>
      </c>
      <c r="S6" s="46">
        <f t="shared" si="5"/>
        <v>0</v>
      </c>
      <c r="T6" s="46">
        <f t="shared" si="6"/>
        <v>0</v>
      </c>
      <c r="U6" s="48">
        <f t="shared" si="7"/>
        <v>0</v>
      </c>
    </row>
    <row r="7" spans="1:21" x14ac:dyDescent="0.25">
      <c r="A7" s="17">
        <v>3</v>
      </c>
      <c r="B7" s="28"/>
      <c r="C7" s="28"/>
      <c r="D7" s="29"/>
      <c r="E7" s="30"/>
      <c r="F7" s="31"/>
      <c r="G7" s="32"/>
      <c r="H7" s="41" t="str">
        <f>IF(ISBLANK(G7),"",VLOOKUP(G7,'Value Lists'!$A$2:$B$20,2,0))</f>
        <v/>
      </c>
      <c r="I7" s="42" t="str">
        <f>IF(ISBLANK(G7),"",VLOOKUP(G7,'Value Lists'!$A$2:$C$20,3,0))</f>
        <v/>
      </c>
      <c r="J7" s="43" t="str">
        <f t="shared" si="0"/>
        <v/>
      </c>
      <c r="K7" s="5"/>
      <c r="L7" s="39"/>
      <c r="M7" s="46">
        <f t="shared" si="1"/>
        <v>0</v>
      </c>
      <c r="N7" s="47">
        <v>0.1</v>
      </c>
      <c r="O7" s="47">
        <v>0.8</v>
      </c>
      <c r="P7" s="47">
        <f t="shared" si="2"/>
        <v>9.9999999999999978E-2</v>
      </c>
      <c r="Q7" s="47">
        <f t="shared" si="3"/>
        <v>1</v>
      </c>
      <c r="R7" s="46">
        <f t="shared" si="4"/>
        <v>0</v>
      </c>
      <c r="S7" s="46">
        <f t="shared" si="5"/>
        <v>0</v>
      </c>
      <c r="T7" s="46">
        <f t="shared" si="6"/>
        <v>0</v>
      </c>
      <c r="U7" s="48">
        <f t="shared" si="7"/>
        <v>0</v>
      </c>
    </row>
    <row r="8" spans="1:21" x14ac:dyDescent="0.25">
      <c r="A8" s="17">
        <v>4</v>
      </c>
      <c r="B8" s="28"/>
      <c r="C8" s="28"/>
      <c r="D8" s="29"/>
      <c r="E8" s="30"/>
      <c r="F8" s="31"/>
      <c r="G8" s="32"/>
      <c r="H8" s="41" t="str">
        <f>IF(ISBLANK(G8),"",VLOOKUP(G8,'Value Lists'!$A$2:$B$20,2,0))</f>
        <v/>
      </c>
      <c r="I8" s="42" t="str">
        <f>IF(ISBLANK(G8),"",VLOOKUP(G8,'Value Lists'!$A$2:$C$20,3,0))</f>
        <v/>
      </c>
      <c r="J8" s="43" t="str">
        <f t="shared" si="0"/>
        <v/>
      </c>
      <c r="K8" s="5"/>
      <c r="L8" s="39"/>
      <c r="M8" s="46">
        <f t="shared" si="1"/>
        <v>0</v>
      </c>
      <c r="N8" s="47">
        <v>0.1</v>
      </c>
      <c r="O8" s="47">
        <v>0.8</v>
      </c>
      <c r="P8" s="47">
        <f t="shared" si="2"/>
        <v>9.9999999999999978E-2</v>
      </c>
      <c r="Q8" s="47">
        <f t="shared" si="3"/>
        <v>1</v>
      </c>
      <c r="R8" s="46">
        <f t="shared" si="4"/>
        <v>0</v>
      </c>
      <c r="S8" s="46">
        <f t="shared" si="5"/>
        <v>0</v>
      </c>
      <c r="T8" s="46">
        <f t="shared" si="6"/>
        <v>0</v>
      </c>
      <c r="U8" s="48">
        <f t="shared" si="7"/>
        <v>0</v>
      </c>
    </row>
    <row r="9" spans="1:21" x14ac:dyDescent="0.25">
      <c r="A9" s="17">
        <v>5</v>
      </c>
      <c r="B9" s="28"/>
      <c r="C9" s="28"/>
      <c r="D9" s="29"/>
      <c r="E9" s="30"/>
      <c r="F9" s="31"/>
      <c r="G9" s="32"/>
      <c r="H9" s="41" t="str">
        <f>IF(ISBLANK(G9),"",VLOOKUP(G9,'Value Lists'!$A$2:$B$20,2,0))</f>
        <v/>
      </c>
      <c r="I9" s="42" t="str">
        <f>IF(ISBLANK(G9),"",VLOOKUP(G9,'Value Lists'!$A$2:$C$20,3,0))</f>
        <v/>
      </c>
      <c r="J9" s="43" t="str">
        <f t="shared" si="0"/>
        <v/>
      </c>
      <c r="K9" s="5"/>
      <c r="L9" s="39"/>
      <c r="M9" s="46">
        <f t="shared" si="1"/>
        <v>0</v>
      </c>
      <c r="N9" s="47">
        <v>0.1</v>
      </c>
      <c r="O9" s="47">
        <v>0.8</v>
      </c>
      <c r="P9" s="47">
        <f t="shared" si="2"/>
        <v>9.9999999999999978E-2</v>
      </c>
      <c r="Q9" s="47">
        <f t="shared" si="3"/>
        <v>1</v>
      </c>
      <c r="R9" s="46">
        <f t="shared" si="4"/>
        <v>0</v>
      </c>
      <c r="S9" s="46">
        <f t="shared" si="5"/>
        <v>0</v>
      </c>
      <c r="T9" s="46">
        <f t="shared" si="6"/>
        <v>0</v>
      </c>
      <c r="U9" s="48">
        <f t="shared" si="7"/>
        <v>0</v>
      </c>
    </row>
    <row r="10" spans="1:21" x14ac:dyDescent="0.25">
      <c r="A10" s="17">
        <v>6</v>
      </c>
      <c r="B10" s="28"/>
      <c r="C10" s="28"/>
      <c r="D10" s="29"/>
      <c r="E10" s="30"/>
      <c r="F10" s="31"/>
      <c r="G10" s="32"/>
      <c r="H10" s="41" t="str">
        <f>IF(ISBLANK(G10),"",VLOOKUP(G10,'Value Lists'!$A$2:$B$20,2,0))</f>
        <v/>
      </c>
      <c r="I10" s="42" t="str">
        <f>IF(ISBLANK(G10),"",VLOOKUP(G10,'Value Lists'!$A$2:$C$20,3,0))</f>
        <v/>
      </c>
      <c r="J10" s="43" t="str">
        <f t="shared" si="0"/>
        <v/>
      </c>
      <c r="K10" s="5"/>
      <c r="L10" s="39"/>
      <c r="M10" s="46">
        <f t="shared" si="1"/>
        <v>0</v>
      </c>
      <c r="N10" s="47">
        <v>0.1</v>
      </c>
      <c r="O10" s="47">
        <v>0.8</v>
      </c>
      <c r="P10" s="47">
        <f t="shared" si="2"/>
        <v>9.9999999999999978E-2</v>
      </c>
      <c r="Q10" s="47">
        <f t="shared" si="3"/>
        <v>1</v>
      </c>
      <c r="R10" s="46">
        <f t="shared" si="4"/>
        <v>0</v>
      </c>
      <c r="S10" s="46">
        <f t="shared" si="5"/>
        <v>0</v>
      </c>
      <c r="T10" s="46">
        <f t="shared" si="6"/>
        <v>0</v>
      </c>
      <c r="U10" s="48">
        <f t="shared" si="7"/>
        <v>0</v>
      </c>
    </row>
    <row r="11" spans="1:21" x14ac:dyDescent="0.25">
      <c r="A11" s="17">
        <v>7</v>
      </c>
      <c r="B11" s="28"/>
      <c r="C11" s="28"/>
      <c r="D11" s="29"/>
      <c r="E11" s="30"/>
      <c r="F11" s="31"/>
      <c r="G11" s="32"/>
      <c r="H11" s="41" t="str">
        <f>IF(ISBLANK(G11),"",VLOOKUP(G11,'Value Lists'!$A$2:$B$20,2,0))</f>
        <v/>
      </c>
      <c r="I11" s="42" t="str">
        <f>IF(ISBLANK(G11),"",VLOOKUP(G11,'Value Lists'!$A$2:$C$20,3,0))</f>
        <v/>
      </c>
      <c r="J11" s="43" t="str">
        <f t="shared" si="0"/>
        <v/>
      </c>
      <c r="K11" s="5"/>
      <c r="L11" s="39"/>
      <c r="M11" s="46">
        <f t="shared" si="1"/>
        <v>0</v>
      </c>
      <c r="N11" s="47">
        <v>0.1</v>
      </c>
      <c r="O11" s="47">
        <v>0.8</v>
      </c>
      <c r="P11" s="47">
        <f t="shared" si="2"/>
        <v>9.9999999999999978E-2</v>
      </c>
      <c r="Q11" s="47">
        <f t="shared" si="3"/>
        <v>1</v>
      </c>
      <c r="R11" s="46">
        <f t="shared" si="4"/>
        <v>0</v>
      </c>
      <c r="S11" s="46">
        <f t="shared" si="5"/>
        <v>0</v>
      </c>
      <c r="T11" s="46">
        <f t="shared" si="6"/>
        <v>0</v>
      </c>
      <c r="U11" s="48">
        <f t="shared" si="7"/>
        <v>0</v>
      </c>
    </row>
    <row r="12" spans="1:21" x14ac:dyDescent="0.25">
      <c r="A12" s="17">
        <v>8</v>
      </c>
      <c r="B12" s="28"/>
      <c r="C12" s="33"/>
      <c r="D12" s="29"/>
      <c r="E12" s="30"/>
      <c r="F12" s="31"/>
      <c r="G12" s="32"/>
      <c r="H12" s="42" t="str">
        <f>IF(ISBLANK(G12),"",VLOOKUP(G12,'Value Lists'!$A$2:$B$20,2,0))</f>
        <v/>
      </c>
      <c r="I12" s="42" t="str">
        <f>IF(ISBLANK(G12),"",VLOOKUP(G12,'Value Lists'!$A$2:$C$20,3,0))</f>
        <v/>
      </c>
      <c r="J12" s="43" t="str">
        <f t="shared" si="0"/>
        <v/>
      </c>
      <c r="K12" s="5"/>
      <c r="L12" s="39"/>
      <c r="M12" s="46">
        <f t="shared" si="1"/>
        <v>0</v>
      </c>
      <c r="N12" s="47">
        <v>0.1</v>
      </c>
      <c r="O12" s="47">
        <v>0.8</v>
      </c>
      <c r="P12" s="47">
        <f t="shared" si="2"/>
        <v>9.9999999999999978E-2</v>
      </c>
      <c r="Q12" s="47">
        <f t="shared" si="3"/>
        <v>1</v>
      </c>
      <c r="R12" s="46">
        <f t="shared" si="4"/>
        <v>0</v>
      </c>
      <c r="S12" s="46">
        <f t="shared" si="5"/>
        <v>0</v>
      </c>
      <c r="T12" s="46">
        <f t="shared" si="6"/>
        <v>0</v>
      </c>
      <c r="U12" s="48">
        <f t="shared" si="7"/>
        <v>0</v>
      </c>
    </row>
    <row r="13" spans="1:21" x14ac:dyDescent="0.25">
      <c r="A13" s="17">
        <v>9</v>
      </c>
      <c r="B13" s="28"/>
      <c r="C13" s="33"/>
      <c r="D13" s="29"/>
      <c r="E13" s="30"/>
      <c r="F13" s="31"/>
      <c r="G13" s="32"/>
      <c r="H13" s="42" t="str">
        <f>IF(ISBLANK(G13),"",VLOOKUP(G13,'Value Lists'!$A$2:$B$20,2,0))</f>
        <v/>
      </c>
      <c r="I13" s="42" t="str">
        <f>IF(ISBLANK(G13),"",VLOOKUP(G13,'Value Lists'!$A$2:$C$20,3,0))</f>
        <v/>
      </c>
      <c r="J13" s="43" t="str">
        <f t="shared" si="0"/>
        <v/>
      </c>
      <c r="K13" s="5"/>
      <c r="L13" s="39"/>
      <c r="M13" s="46">
        <f t="shared" si="1"/>
        <v>0</v>
      </c>
      <c r="N13" s="47">
        <v>0.1</v>
      </c>
      <c r="O13" s="47">
        <v>0.8</v>
      </c>
      <c r="P13" s="47">
        <f t="shared" si="2"/>
        <v>9.9999999999999978E-2</v>
      </c>
      <c r="Q13" s="47">
        <f t="shared" si="3"/>
        <v>1</v>
      </c>
      <c r="R13" s="46">
        <f t="shared" si="4"/>
        <v>0</v>
      </c>
      <c r="S13" s="46">
        <f t="shared" si="5"/>
        <v>0</v>
      </c>
      <c r="T13" s="46">
        <f t="shared" si="6"/>
        <v>0</v>
      </c>
      <c r="U13" s="48">
        <f t="shared" si="7"/>
        <v>0</v>
      </c>
    </row>
    <row r="14" spans="1:21" x14ac:dyDescent="0.25">
      <c r="A14" s="17">
        <v>10</v>
      </c>
      <c r="B14" s="28"/>
      <c r="C14" s="33"/>
      <c r="D14" s="29"/>
      <c r="E14" s="30"/>
      <c r="F14" s="31"/>
      <c r="G14" s="32"/>
      <c r="H14" s="42" t="str">
        <f>IF(ISBLANK(G14),"",VLOOKUP(G14,'Value Lists'!$A$2:$B$20,2,0))</f>
        <v/>
      </c>
      <c r="I14" s="42" t="str">
        <f>IF(ISBLANK(G14),"",VLOOKUP(G14,'Value Lists'!$A$2:$C$20,3,0))</f>
        <v/>
      </c>
      <c r="J14" s="43" t="str">
        <f t="shared" si="0"/>
        <v/>
      </c>
      <c r="K14" s="5"/>
      <c r="L14" s="39"/>
      <c r="M14" s="46">
        <f t="shared" si="1"/>
        <v>0</v>
      </c>
      <c r="N14" s="47">
        <v>0.1</v>
      </c>
      <c r="O14" s="47">
        <v>0.8</v>
      </c>
      <c r="P14" s="47">
        <f t="shared" si="2"/>
        <v>9.9999999999999978E-2</v>
      </c>
      <c r="Q14" s="47">
        <f t="shared" si="3"/>
        <v>1</v>
      </c>
      <c r="R14" s="46">
        <f t="shared" si="4"/>
        <v>0</v>
      </c>
      <c r="S14" s="46">
        <f t="shared" si="5"/>
        <v>0</v>
      </c>
      <c r="T14" s="46">
        <f t="shared" si="6"/>
        <v>0</v>
      </c>
      <c r="U14" s="48">
        <f t="shared" si="7"/>
        <v>0</v>
      </c>
    </row>
    <row r="15" spans="1:21" x14ac:dyDescent="0.25">
      <c r="A15" s="17">
        <v>11</v>
      </c>
      <c r="B15" s="28"/>
      <c r="C15" s="33"/>
      <c r="D15" s="29"/>
      <c r="E15" s="30"/>
      <c r="F15" s="31"/>
      <c r="G15" s="32"/>
      <c r="H15" s="42" t="str">
        <f>IF(ISBLANK(G15),"",VLOOKUP(G15,'Value Lists'!$A$2:$B$20,2,0))</f>
        <v/>
      </c>
      <c r="I15" s="42" t="str">
        <f>IF(ISBLANK(G15),"",VLOOKUP(G15,'Value Lists'!$A$2:$C$20,3,0))</f>
        <v/>
      </c>
      <c r="J15" s="43" t="str">
        <f t="shared" si="0"/>
        <v/>
      </c>
      <c r="K15" s="5"/>
      <c r="L15" s="39"/>
      <c r="M15" s="46">
        <f t="shared" si="1"/>
        <v>0</v>
      </c>
      <c r="N15" s="47">
        <v>0.1</v>
      </c>
      <c r="O15" s="47">
        <v>0.8</v>
      </c>
      <c r="P15" s="47">
        <f t="shared" si="2"/>
        <v>9.9999999999999978E-2</v>
      </c>
      <c r="Q15" s="47">
        <f t="shared" si="3"/>
        <v>1</v>
      </c>
      <c r="R15" s="46">
        <f t="shared" si="4"/>
        <v>0</v>
      </c>
      <c r="S15" s="46">
        <f t="shared" si="5"/>
        <v>0</v>
      </c>
      <c r="T15" s="46">
        <f t="shared" si="6"/>
        <v>0</v>
      </c>
      <c r="U15" s="48">
        <f t="shared" si="7"/>
        <v>0</v>
      </c>
    </row>
    <row r="16" spans="1:21" x14ac:dyDescent="0.25">
      <c r="A16" s="17">
        <v>12</v>
      </c>
      <c r="B16" s="28"/>
      <c r="C16" s="33"/>
      <c r="D16" s="29"/>
      <c r="E16" s="30"/>
      <c r="F16" s="31"/>
      <c r="G16" s="32"/>
      <c r="H16" s="42" t="str">
        <f>IF(ISBLANK(G16),"",VLOOKUP(G16,'Value Lists'!$A$2:$B$20,2,0))</f>
        <v/>
      </c>
      <c r="I16" s="42" t="str">
        <f>IF(ISBLANK(G16),"",VLOOKUP(G16,'Value Lists'!$A$2:$C$20,3,0))</f>
        <v/>
      </c>
      <c r="J16" s="43" t="str">
        <f t="shared" si="0"/>
        <v/>
      </c>
      <c r="K16" s="5"/>
      <c r="L16" s="39"/>
      <c r="M16" s="46">
        <f t="shared" si="1"/>
        <v>0</v>
      </c>
      <c r="N16" s="47">
        <v>0.1</v>
      </c>
      <c r="O16" s="47">
        <v>0.8</v>
      </c>
      <c r="P16" s="47">
        <f t="shared" si="2"/>
        <v>9.9999999999999978E-2</v>
      </c>
      <c r="Q16" s="47">
        <f t="shared" si="3"/>
        <v>1</v>
      </c>
      <c r="R16" s="46">
        <f t="shared" si="4"/>
        <v>0</v>
      </c>
      <c r="S16" s="46">
        <f t="shared" si="5"/>
        <v>0</v>
      </c>
      <c r="T16" s="46">
        <f t="shared" si="6"/>
        <v>0</v>
      </c>
      <c r="U16" s="48">
        <f t="shared" si="7"/>
        <v>0</v>
      </c>
    </row>
    <row r="17" spans="1:21" x14ac:dyDescent="0.25">
      <c r="A17" s="17">
        <v>13</v>
      </c>
      <c r="B17" s="28"/>
      <c r="C17" s="33"/>
      <c r="D17" s="29"/>
      <c r="E17" s="30"/>
      <c r="F17" s="31"/>
      <c r="G17" s="32"/>
      <c r="H17" s="42" t="str">
        <f>IF(ISBLANK(G17),"",VLOOKUP(G17,'Value Lists'!$A$2:$B$20,2,0))</f>
        <v/>
      </c>
      <c r="I17" s="42" t="str">
        <f>IF(ISBLANK(G17),"",VLOOKUP(G17,'Value Lists'!$A$2:$C$20,3,0))</f>
        <v/>
      </c>
      <c r="J17" s="43" t="str">
        <f t="shared" si="0"/>
        <v/>
      </c>
      <c r="K17" s="5"/>
      <c r="L17" s="39"/>
      <c r="M17" s="46">
        <f t="shared" si="1"/>
        <v>0</v>
      </c>
      <c r="N17" s="47">
        <v>0.1</v>
      </c>
      <c r="O17" s="47">
        <v>0.8</v>
      </c>
      <c r="P17" s="47">
        <f t="shared" si="2"/>
        <v>9.9999999999999978E-2</v>
      </c>
      <c r="Q17" s="47">
        <f t="shared" si="3"/>
        <v>1</v>
      </c>
      <c r="R17" s="46">
        <f t="shared" si="4"/>
        <v>0</v>
      </c>
      <c r="S17" s="46">
        <f t="shared" si="5"/>
        <v>0</v>
      </c>
      <c r="T17" s="46">
        <f t="shared" si="6"/>
        <v>0</v>
      </c>
      <c r="U17" s="48">
        <f t="shared" si="7"/>
        <v>0</v>
      </c>
    </row>
    <row r="18" spans="1:21" x14ac:dyDescent="0.25">
      <c r="A18" s="17">
        <v>14</v>
      </c>
      <c r="B18" s="28"/>
      <c r="C18" s="33"/>
      <c r="D18" s="29"/>
      <c r="E18" s="30"/>
      <c r="F18" s="31"/>
      <c r="G18" s="32"/>
      <c r="H18" s="42" t="str">
        <f>IF(ISBLANK(G18),"",VLOOKUP(G18,'Value Lists'!$A$2:$B$20,2,0))</f>
        <v/>
      </c>
      <c r="I18" s="42" t="str">
        <f>IF(ISBLANK(G18),"",VLOOKUP(G18,'Value Lists'!$A$2:$C$20,3,0))</f>
        <v/>
      </c>
      <c r="J18" s="43" t="str">
        <f t="shared" si="0"/>
        <v/>
      </c>
      <c r="K18" s="5"/>
      <c r="L18" s="39"/>
      <c r="M18" s="46">
        <f t="shared" si="1"/>
        <v>0</v>
      </c>
      <c r="N18" s="47">
        <v>0.1</v>
      </c>
      <c r="O18" s="47">
        <v>0.8</v>
      </c>
      <c r="P18" s="47">
        <f t="shared" si="2"/>
        <v>9.9999999999999978E-2</v>
      </c>
      <c r="Q18" s="47">
        <f t="shared" si="3"/>
        <v>1</v>
      </c>
      <c r="R18" s="46">
        <f t="shared" si="4"/>
        <v>0</v>
      </c>
      <c r="S18" s="46">
        <f t="shared" si="5"/>
        <v>0</v>
      </c>
      <c r="T18" s="46">
        <f t="shared" si="6"/>
        <v>0</v>
      </c>
      <c r="U18" s="48">
        <f t="shared" si="7"/>
        <v>0</v>
      </c>
    </row>
    <row r="19" spans="1:21" x14ac:dyDescent="0.25">
      <c r="A19" s="17">
        <v>15</v>
      </c>
      <c r="B19" s="28"/>
      <c r="C19" s="33"/>
      <c r="D19" s="29"/>
      <c r="E19" s="30"/>
      <c r="F19" s="31"/>
      <c r="G19" s="32"/>
      <c r="H19" s="42" t="str">
        <f>IF(ISBLANK(G19),"",VLOOKUP(G19,'Value Lists'!$A$2:$B$20,2,0))</f>
        <v/>
      </c>
      <c r="I19" s="42" t="str">
        <f>IF(ISBLANK(G19),"",VLOOKUP(G19,'Value Lists'!$A$2:$C$20,3,0))</f>
        <v/>
      </c>
      <c r="J19" s="43" t="str">
        <f t="shared" si="0"/>
        <v/>
      </c>
      <c r="K19" s="5"/>
      <c r="L19" s="39"/>
      <c r="M19" s="46">
        <f t="shared" si="1"/>
        <v>0</v>
      </c>
      <c r="N19" s="47">
        <v>0.1</v>
      </c>
      <c r="O19" s="47">
        <v>0.8</v>
      </c>
      <c r="P19" s="47">
        <f t="shared" si="2"/>
        <v>9.9999999999999978E-2</v>
      </c>
      <c r="Q19" s="47">
        <f t="shared" si="3"/>
        <v>1</v>
      </c>
      <c r="R19" s="46">
        <f t="shared" si="4"/>
        <v>0</v>
      </c>
      <c r="S19" s="46">
        <f t="shared" si="5"/>
        <v>0</v>
      </c>
      <c r="T19" s="46">
        <f t="shared" si="6"/>
        <v>0</v>
      </c>
      <c r="U19" s="48">
        <f t="shared" si="7"/>
        <v>0</v>
      </c>
    </row>
    <row r="20" spans="1:21" x14ac:dyDescent="0.25">
      <c r="A20" s="17">
        <v>16</v>
      </c>
      <c r="B20" s="28"/>
      <c r="C20" s="33"/>
      <c r="D20" s="29"/>
      <c r="E20" s="30"/>
      <c r="F20" s="31"/>
      <c r="G20" s="32"/>
      <c r="H20" s="42" t="str">
        <f>IF(ISBLANK(G20),"",VLOOKUP(G20,'Value Lists'!$A$2:$B$20,2,0))</f>
        <v/>
      </c>
      <c r="I20" s="42" t="str">
        <f>IF(ISBLANK(G20),"",VLOOKUP(G20,'Value Lists'!$A$2:$C$20,3,0))</f>
        <v/>
      </c>
      <c r="J20" s="43" t="str">
        <f t="shared" si="0"/>
        <v/>
      </c>
      <c r="K20" s="5"/>
      <c r="L20" s="39"/>
      <c r="M20" s="46">
        <f t="shared" si="1"/>
        <v>0</v>
      </c>
      <c r="N20" s="47">
        <v>0.1</v>
      </c>
      <c r="O20" s="47">
        <v>0.8</v>
      </c>
      <c r="P20" s="47">
        <f t="shared" si="2"/>
        <v>9.9999999999999978E-2</v>
      </c>
      <c r="Q20" s="47">
        <f t="shared" si="3"/>
        <v>1</v>
      </c>
      <c r="R20" s="46">
        <f t="shared" si="4"/>
        <v>0</v>
      </c>
      <c r="S20" s="46">
        <f t="shared" si="5"/>
        <v>0</v>
      </c>
      <c r="T20" s="46">
        <f t="shared" si="6"/>
        <v>0</v>
      </c>
      <c r="U20" s="48">
        <f t="shared" si="7"/>
        <v>0</v>
      </c>
    </row>
    <row r="21" spans="1:21" x14ac:dyDescent="0.25">
      <c r="A21" s="17">
        <v>17</v>
      </c>
      <c r="B21" s="28"/>
      <c r="C21" s="33"/>
      <c r="D21" s="29"/>
      <c r="E21" s="30"/>
      <c r="F21" s="31"/>
      <c r="G21" s="32"/>
      <c r="H21" s="42" t="str">
        <f>IF(ISBLANK(G21),"",VLOOKUP(G21,'Value Lists'!$A$2:$B$20,2,0))</f>
        <v/>
      </c>
      <c r="I21" s="42" t="str">
        <f>IF(ISBLANK(G21),"",VLOOKUP(G21,'Value Lists'!$A$2:$C$20,3,0))</f>
        <v/>
      </c>
      <c r="J21" s="43" t="str">
        <f t="shared" si="0"/>
        <v/>
      </c>
      <c r="K21" s="5"/>
      <c r="L21" s="39"/>
      <c r="M21" s="46">
        <f t="shared" si="1"/>
        <v>0</v>
      </c>
      <c r="N21" s="47">
        <v>0.1</v>
      </c>
      <c r="O21" s="47">
        <v>0.8</v>
      </c>
      <c r="P21" s="47">
        <f t="shared" si="2"/>
        <v>9.9999999999999978E-2</v>
      </c>
      <c r="Q21" s="47">
        <f t="shared" si="3"/>
        <v>1</v>
      </c>
      <c r="R21" s="46">
        <f t="shared" si="4"/>
        <v>0</v>
      </c>
      <c r="S21" s="46">
        <f t="shared" si="5"/>
        <v>0</v>
      </c>
      <c r="T21" s="46">
        <f t="shared" si="6"/>
        <v>0</v>
      </c>
      <c r="U21" s="48">
        <f t="shared" si="7"/>
        <v>0</v>
      </c>
    </row>
    <row r="22" spans="1:21" x14ac:dyDescent="0.25">
      <c r="A22" s="17">
        <v>18</v>
      </c>
      <c r="B22" s="28"/>
      <c r="C22" s="33"/>
      <c r="D22" s="29"/>
      <c r="E22" s="30"/>
      <c r="F22" s="31"/>
      <c r="G22" s="32"/>
      <c r="H22" s="42" t="str">
        <f>IF(ISBLANK(G22),"",VLOOKUP(G22,'Value Lists'!$A$2:$B$20,2,0))</f>
        <v/>
      </c>
      <c r="I22" s="42" t="str">
        <f>IF(ISBLANK(G22),"",VLOOKUP(G22,'Value Lists'!$A$2:$C$20,3,0))</f>
        <v/>
      </c>
      <c r="J22" s="43" t="str">
        <f t="shared" si="0"/>
        <v/>
      </c>
      <c r="K22" s="5"/>
      <c r="L22" s="39"/>
      <c r="M22" s="46">
        <f t="shared" si="1"/>
        <v>0</v>
      </c>
      <c r="N22" s="47">
        <v>0.1</v>
      </c>
      <c r="O22" s="47">
        <v>0.8</v>
      </c>
      <c r="P22" s="47">
        <f t="shared" si="2"/>
        <v>9.9999999999999978E-2</v>
      </c>
      <c r="Q22" s="47">
        <f t="shared" si="3"/>
        <v>1</v>
      </c>
      <c r="R22" s="46">
        <f t="shared" si="4"/>
        <v>0</v>
      </c>
      <c r="S22" s="46">
        <f t="shared" si="5"/>
        <v>0</v>
      </c>
      <c r="T22" s="46">
        <f t="shared" si="6"/>
        <v>0</v>
      </c>
      <c r="U22" s="48">
        <f t="shared" si="7"/>
        <v>0</v>
      </c>
    </row>
    <row r="23" spans="1:21" x14ac:dyDescent="0.25">
      <c r="A23" s="17">
        <v>19</v>
      </c>
      <c r="B23" s="28"/>
      <c r="C23" s="33"/>
      <c r="D23" s="29"/>
      <c r="E23" s="30"/>
      <c r="F23" s="31"/>
      <c r="G23" s="32"/>
      <c r="H23" s="42" t="str">
        <f>IF(ISBLANK(G23),"",VLOOKUP(G23,'Value Lists'!$A$2:$B$20,2,0))</f>
        <v/>
      </c>
      <c r="I23" s="42" t="str">
        <f>IF(ISBLANK(G23),"",VLOOKUP(G23,'Value Lists'!$A$2:$C$20,3,0))</f>
        <v/>
      </c>
      <c r="J23" s="43" t="str">
        <f t="shared" si="0"/>
        <v/>
      </c>
      <c r="K23" s="5"/>
      <c r="L23" s="39"/>
      <c r="M23" s="46">
        <f t="shared" si="1"/>
        <v>0</v>
      </c>
      <c r="N23" s="47">
        <v>0.1</v>
      </c>
      <c r="O23" s="47">
        <v>0.8</v>
      </c>
      <c r="P23" s="47">
        <f t="shared" si="2"/>
        <v>9.9999999999999978E-2</v>
      </c>
      <c r="Q23" s="47">
        <f t="shared" si="3"/>
        <v>1</v>
      </c>
      <c r="R23" s="46">
        <f t="shared" si="4"/>
        <v>0</v>
      </c>
      <c r="S23" s="46">
        <f t="shared" si="5"/>
        <v>0</v>
      </c>
      <c r="T23" s="46">
        <f t="shared" si="6"/>
        <v>0</v>
      </c>
      <c r="U23" s="48">
        <f t="shared" si="7"/>
        <v>0</v>
      </c>
    </row>
    <row r="24" spans="1:21" x14ac:dyDescent="0.25">
      <c r="A24" s="17">
        <v>20</v>
      </c>
      <c r="B24" s="28"/>
      <c r="C24" s="33"/>
      <c r="D24" s="29"/>
      <c r="E24" s="30"/>
      <c r="F24" s="31"/>
      <c r="G24" s="32"/>
      <c r="H24" s="42" t="str">
        <f>IF(ISBLANK(G24),"",VLOOKUP(G24,'Value Lists'!$A$2:$B$20,2,0))</f>
        <v/>
      </c>
      <c r="I24" s="42" t="str">
        <f>IF(ISBLANK(G24),"",VLOOKUP(G24,'Value Lists'!$A$2:$C$20,3,0))</f>
        <v/>
      </c>
      <c r="J24" s="43" t="str">
        <f t="shared" si="0"/>
        <v/>
      </c>
      <c r="K24" s="5"/>
      <c r="L24" s="39"/>
      <c r="M24" s="46">
        <f t="shared" si="1"/>
        <v>0</v>
      </c>
      <c r="N24" s="47">
        <v>0.1</v>
      </c>
      <c r="O24" s="47">
        <v>0.8</v>
      </c>
      <c r="P24" s="47">
        <f t="shared" si="2"/>
        <v>9.9999999999999978E-2</v>
      </c>
      <c r="Q24" s="47">
        <f t="shared" si="3"/>
        <v>1</v>
      </c>
      <c r="R24" s="46">
        <f t="shared" si="4"/>
        <v>0</v>
      </c>
      <c r="S24" s="46">
        <f t="shared" si="5"/>
        <v>0</v>
      </c>
      <c r="T24" s="46">
        <f t="shared" si="6"/>
        <v>0</v>
      </c>
      <c r="U24" s="48">
        <f t="shared" si="7"/>
        <v>0</v>
      </c>
    </row>
    <row r="25" spans="1:21" x14ac:dyDescent="0.25">
      <c r="A25" s="17">
        <v>21</v>
      </c>
      <c r="B25" s="28"/>
      <c r="C25" s="28"/>
      <c r="D25" s="29"/>
      <c r="E25" s="30"/>
      <c r="F25" s="31"/>
      <c r="G25" s="32"/>
      <c r="H25" s="42" t="str">
        <f>IF(ISBLANK(G25),"",VLOOKUP(G25,'Value Lists'!$A$2:$B$20,2,0))</f>
        <v/>
      </c>
      <c r="I25" s="42" t="str">
        <f>IF(ISBLANK(G25),"",VLOOKUP(G25,'Value Lists'!$A$2:$C$20,3,0))</f>
        <v/>
      </c>
      <c r="J25" s="43" t="str">
        <f t="shared" si="0"/>
        <v/>
      </c>
      <c r="K25" s="5"/>
      <c r="L25" s="39"/>
      <c r="M25" s="46">
        <f t="shared" si="1"/>
        <v>0</v>
      </c>
      <c r="N25" s="47">
        <v>0.1</v>
      </c>
      <c r="O25" s="47">
        <v>0.8</v>
      </c>
      <c r="P25" s="47">
        <f t="shared" si="2"/>
        <v>9.9999999999999978E-2</v>
      </c>
      <c r="Q25" s="47">
        <f t="shared" si="3"/>
        <v>1</v>
      </c>
      <c r="R25" s="46">
        <f t="shared" si="4"/>
        <v>0</v>
      </c>
      <c r="S25" s="46">
        <f t="shared" si="5"/>
        <v>0</v>
      </c>
      <c r="T25" s="46">
        <f t="shared" si="6"/>
        <v>0</v>
      </c>
      <c r="U25" s="48">
        <f t="shared" si="7"/>
        <v>0</v>
      </c>
    </row>
    <row r="26" spans="1:21" x14ac:dyDescent="0.25">
      <c r="A26" s="17">
        <v>22</v>
      </c>
      <c r="B26" s="28"/>
      <c r="C26" s="28"/>
      <c r="D26" s="29"/>
      <c r="E26" s="30"/>
      <c r="F26" s="31"/>
      <c r="G26" s="32"/>
      <c r="H26" s="42" t="str">
        <f>IF(ISBLANK(G26),"",VLOOKUP(G26,'Value Lists'!$A$2:$B$20,2,0))</f>
        <v/>
      </c>
      <c r="I26" s="42" t="str">
        <f>IF(ISBLANK(G26),"",VLOOKUP(G26,'Value Lists'!$A$2:$C$20,3,0))</f>
        <v/>
      </c>
      <c r="J26" s="43" t="str">
        <f t="shared" si="0"/>
        <v/>
      </c>
      <c r="K26" s="5"/>
      <c r="L26" s="39"/>
      <c r="M26" s="46">
        <f t="shared" si="1"/>
        <v>0</v>
      </c>
      <c r="N26" s="47">
        <v>0.1</v>
      </c>
      <c r="O26" s="47">
        <v>0.8</v>
      </c>
      <c r="P26" s="47">
        <f t="shared" si="2"/>
        <v>9.9999999999999978E-2</v>
      </c>
      <c r="Q26" s="47">
        <f t="shared" si="3"/>
        <v>1</v>
      </c>
      <c r="R26" s="46">
        <f t="shared" si="4"/>
        <v>0</v>
      </c>
      <c r="S26" s="46">
        <f t="shared" si="5"/>
        <v>0</v>
      </c>
      <c r="T26" s="46">
        <f t="shared" si="6"/>
        <v>0</v>
      </c>
      <c r="U26" s="48">
        <f t="shared" si="7"/>
        <v>0</v>
      </c>
    </row>
    <row r="27" spans="1:21" x14ac:dyDescent="0.25">
      <c r="A27" s="17">
        <v>23</v>
      </c>
      <c r="B27" s="28"/>
      <c r="C27" s="28"/>
      <c r="D27" s="29"/>
      <c r="E27" s="30"/>
      <c r="F27" s="31"/>
      <c r="G27" s="32"/>
      <c r="H27" s="42" t="str">
        <f>IF(ISBLANK(G27),"",VLOOKUP(G27,'Value Lists'!$A$2:$B$20,2,0))</f>
        <v/>
      </c>
      <c r="I27" s="42" t="str">
        <f>IF(ISBLANK(G27),"",VLOOKUP(G27,'Value Lists'!$A$2:$C$20,3,0))</f>
        <v/>
      </c>
      <c r="J27" s="43" t="str">
        <f t="shared" si="0"/>
        <v/>
      </c>
      <c r="K27" s="5"/>
      <c r="L27" s="39"/>
      <c r="M27" s="46">
        <f t="shared" si="1"/>
        <v>0</v>
      </c>
      <c r="N27" s="47">
        <v>0.1</v>
      </c>
      <c r="O27" s="47">
        <v>0.8</v>
      </c>
      <c r="P27" s="47">
        <f t="shared" si="2"/>
        <v>9.9999999999999978E-2</v>
      </c>
      <c r="Q27" s="47">
        <f t="shared" si="3"/>
        <v>1</v>
      </c>
      <c r="R27" s="46">
        <f t="shared" si="4"/>
        <v>0</v>
      </c>
      <c r="S27" s="46">
        <f t="shared" si="5"/>
        <v>0</v>
      </c>
      <c r="T27" s="46">
        <f t="shared" si="6"/>
        <v>0</v>
      </c>
      <c r="U27" s="48">
        <f t="shared" si="7"/>
        <v>0</v>
      </c>
    </row>
    <row r="28" spans="1:21" x14ac:dyDescent="0.25">
      <c r="A28" s="17">
        <v>24</v>
      </c>
      <c r="B28" s="28"/>
      <c r="C28" s="28"/>
      <c r="D28" s="29"/>
      <c r="E28" s="30"/>
      <c r="F28" s="31"/>
      <c r="G28" s="32"/>
      <c r="H28" s="42" t="str">
        <f>IF(ISBLANK(G28),"",VLOOKUP(G28,'Value Lists'!$A$2:$B$20,2,0))</f>
        <v/>
      </c>
      <c r="I28" s="42" t="str">
        <f>IF(ISBLANK(G28),"",VLOOKUP(G28,'Value Lists'!$A$2:$C$20,3,0))</f>
        <v/>
      </c>
      <c r="J28" s="43" t="str">
        <f t="shared" si="0"/>
        <v/>
      </c>
      <c r="K28" s="5"/>
      <c r="L28" s="39"/>
      <c r="M28" s="46">
        <f t="shared" si="1"/>
        <v>0</v>
      </c>
      <c r="N28" s="47">
        <v>0.1</v>
      </c>
      <c r="O28" s="47">
        <v>0.8</v>
      </c>
      <c r="P28" s="47">
        <f t="shared" si="2"/>
        <v>9.9999999999999978E-2</v>
      </c>
      <c r="Q28" s="47">
        <f t="shared" si="3"/>
        <v>1</v>
      </c>
      <c r="R28" s="46">
        <f t="shared" si="4"/>
        <v>0</v>
      </c>
      <c r="S28" s="46">
        <f t="shared" si="5"/>
        <v>0</v>
      </c>
      <c r="T28" s="46">
        <f t="shared" si="6"/>
        <v>0</v>
      </c>
      <c r="U28" s="48">
        <f t="shared" si="7"/>
        <v>0</v>
      </c>
    </row>
    <row r="29" spans="1:21" x14ac:dyDescent="0.25">
      <c r="A29" s="17">
        <v>25</v>
      </c>
      <c r="B29" s="28"/>
      <c r="C29" s="28"/>
      <c r="D29" s="29"/>
      <c r="E29" s="30"/>
      <c r="F29" s="31"/>
      <c r="G29" s="32"/>
      <c r="H29" s="42" t="str">
        <f>IF(ISBLANK(G29),"",VLOOKUP(G29,'Value Lists'!$A$2:$B$20,2,0))</f>
        <v/>
      </c>
      <c r="I29" s="42" t="str">
        <f>IF(ISBLANK(G29),"",VLOOKUP(G29,'Value Lists'!$A$2:$C$20,3,0))</f>
        <v/>
      </c>
      <c r="J29" s="43" t="str">
        <f t="shared" si="0"/>
        <v/>
      </c>
      <c r="K29" s="5"/>
      <c r="L29" s="39"/>
      <c r="M29" s="46">
        <f t="shared" si="1"/>
        <v>0</v>
      </c>
      <c r="N29" s="47">
        <v>0.1</v>
      </c>
      <c r="O29" s="47">
        <v>0.8</v>
      </c>
      <c r="P29" s="47">
        <f t="shared" si="2"/>
        <v>9.9999999999999978E-2</v>
      </c>
      <c r="Q29" s="47">
        <f t="shared" si="3"/>
        <v>1</v>
      </c>
      <c r="R29" s="46">
        <f t="shared" si="4"/>
        <v>0</v>
      </c>
      <c r="S29" s="46">
        <f t="shared" si="5"/>
        <v>0</v>
      </c>
      <c r="T29" s="46">
        <f t="shared" si="6"/>
        <v>0</v>
      </c>
      <c r="U29" s="48">
        <f t="shared" si="7"/>
        <v>0</v>
      </c>
    </row>
    <row r="30" spans="1:21" x14ac:dyDescent="0.25">
      <c r="A30" s="17">
        <v>26</v>
      </c>
      <c r="B30" s="28"/>
      <c r="C30" s="28"/>
      <c r="D30" s="29"/>
      <c r="E30" s="30"/>
      <c r="F30" s="31"/>
      <c r="G30" s="32"/>
      <c r="H30" s="42" t="str">
        <f>IF(ISBLANK(G30),"",VLOOKUP(G30,'Value Lists'!$A$2:$B$20,2,0))</f>
        <v/>
      </c>
      <c r="I30" s="42" t="str">
        <f>IF(ISBLANK(G30),"",VLOOKUP(G30,'Value Lists'!$A$2:$C$20,3,0))</f>
        <v/>
      </c>
      <c r="J30" s="43" t="str">
        <f t="shared" si="0"/>
        <v/>
      </c>
      <c r="K30" s="5"/>
      <c r="L30" s="39"/>
      <c r="M30" s="46">
        <f t="shared" si="1"/>
        <v>0</v>
      </c>
      <c r="N30" s="47">
        <v>0.1</v>
      </c>
      <c r="O30" s="47">
        <v>0.8</v>
      </c>
      <c r="P30" s="47">
        <f t="shared" si="2"/>
        <v>9.9999999999999978E-2</v>
      </c>
      <c r="Q30" s="47">
        <f t="shared" si="3"/>
        <v>1</v>
      </c>
      <c r="R30" s="46">
        <f t="shared" si="4"/>
        <v>0</v>
      </c>
      <c r="S30" s="46">
        <f t="shared" si="5"/>
        <v>0</v>
      </c>
      <c r="T30" s="46">
        <f t="shared" si="6"/>
        <v>0</v>
      </c>
      <c r="U30" s="48">
        <f t="shared" si="7"/>
        <v>0</v>
      </c>
    </row>
    <row r="31" spans="1:21" x14ac:dyDescent="0.25">
      <c r="A31" s="17">
        <v>27</v>
      </c>
      <c r="B31" s="28"/>
      <c r="C31" s="28"/>
      <c r="D31" s="29"/>
      <c r="E31" s="30"/>
      <c r="F31" s="31"/>
      <c r="G31" s="32"/>
      <c r="H31" s="42" t="str">
        <f>IF(ISBLANK(G31),"",VLOOKUP(G31,'Value Lists'!$A$2:$B$20,2,0))</f>
        <v/>
      </c>
      <c r="I31" s="42" t="str">
        <f>IF(ISBLANK(G31),"",VLOOKUP(G31,'Value Lists'!$A$2:$C$20,3,0))</f>
        <v/>
      </c>
      <c r="J31" s="43" t="str">
        <f t="shared" si="0"/>
        <v/>
      </c>
      <c r="K31" s="5"/>
      <c r="L31" s="39"/>
      <c r="M31" s="46">
        <f t="shared" si="1"/>
        <v>0</v>
      </c>
      <c r="N31" s="47">
        <v>0.1</v>
      </c>
      <c r="O31" s="47">
        <v>0.8</v>
      </c>
      <c r="P31" s="47">
        <f t="shared" si="2"/>
        <v>9.9999999999999978E-2</v>
      </c>
      <c r="Q31" s="47">
        <f t="shared" si="3"/>
        <v>1</v>
      </c>
      <c r="R31" s="46">
        <f t="shared" si="4"/>
        <v>0</v>
      </c>
      <c r="S31" s="46">
        <f t="shared" si="5"/>
        <v>0</v>
      </c>
      <c r="T31" s="46">
        <f t="shared" si="6"/>
        <v>0</v>
      </c>
      <c r="U31" s="48">
        <f t="shared" si="7"/>
        <v>0</v>
      </c>
    </row>
    <row r="32" spans="1:21" x14ac:dyDescent="0.25">
      <c r="A32" s="17">
        <v>28</v>
      </c>
      <c r="B32" s="28"/>
      <c r="C32" s="28"/>
      <c r="D32" s="29"/>
      <c r="E32" s="30"/>
      <c r="F32" s="31"/>
      <c r="G32" s="32"/>
      <c r="H32" s="42" t="str">
        <f>IF(ISBLANK(G32),"",VLOOKUP(G32,'Value Lists'!$A$2:$B$20,2,0))</f>
        <v/>
      </c>
      <c r="I32" s="42" t="str">
        <f>IF(ISBLANK(G32),"",VLOOKUP(G32,'Value Lists'!$A$2:$C$20,3,0))</f>
        <v/>
      </c>
      <c r="J32" s="43" t="str">
        <f t="shared" si="0"/>
        <v/>
      </c>
      <c r="K32" s="5"/>
      <c r="L32" s="39"/>
      <c r="M32" s="46">
        <f t="shared" si="1"/>
        <v>0</v>
      </c>
      <c r="N32" s="47">
        <v>0.1</v>
      </c>
      <c r="O32" s="47">
        <v>0.8</v>
      </c>
      <c r="P32" s="47">
        <f t="shared" si="2"/>
        <v>9.9999999999999978E-2</v>
      </c>
      <c r="Q32" s="47">
        <f t="shared" si="3"/>
        <v>1</v>
      </c>
      <c r="R32" s="46">
        <f t="shared" si="4"/>
        <v>0</v>
      </c>
      <c r="S32" s="46">
        <f t="shared" si="5"/>
        <v>0</v>
      </c>
      <c r="T32" s="46">
        <f t="shared" si="6"/>
        <v>0</v>
      </c>
      <c r="U32" s="48">
        <f t="shared" si="7"/>
        <v>0</v>
      </c>
    </row>
    <row r="33" spans="1:21" x14ac:dyDescent="0.25">
      <c r="A33" s="17">
        <v>29</v>
      </c>
      <c r="B33" s="28"/>
      <c r="C33" s="28"/>
      <c r="D33" s="29"/>
      <c r="E33" s="30"/>
      <c r="F33" s="31"/>
      <c r="G33" s="32"/>
      <c r="H33" s="42" t="str">
        <f>IF(ISBLANK(G33),"",VLOOKUP(G33,'Value Lists'!$A$2:$B$20,2,0))</f>
        <v/>
      </c>
      <c r="I33" s="42" t="str">
        <f>IF(ISBLANK(G33),"",VLOOKUP(G33,'Value Lists'!$A$2:$C$20,3,0))</f>
        <v/>
      </c>
      <c r="J33" s="43" t="str">
        <f t="shared" si="0"/>
        <v/>
      </c>
      <c r="K33" s="5"/>
      <c r="L33" s="39"/>
      <c r="M33" s="46">
        <f t="shared" si="1"/>
        <v>0</v>
      </c>
      <c r="N33" s="47">
        <v>0.1</v>
      </c>
      <c r="O33" s="47">
        <v>0.8</v>
      </c>
      <c r="P33" s="47">
        <f t="shared" si="2"/>
        <v>9.9999999999999978E-2</v>
      </c>
      <c r="Q33" s="47">
        <f t="shared" si="3"/>
        <v>1</v>
      </c>
      <c r="R33" s="46">
        <f t="shared" si="4"/>
        <v>0</v>
      </c>
      <c r="S33" s="46">
        <f t="shared" si="5"/>
        <v>0</v>
      </c>
      <c r="T33" s="46">
        <f t="shared" si="6"/>
        <v>0</v>
      </c>
      <c r="U33" s="48">
        <f t="shared" si="7"/>
        <v>0</v>
      </c>
    </row>
    <row r="34" spans="1:21" x14ac:dyDescent="0.25">
      <c r="A34" s="17">
        <v>30</v>
      </c>
      <c r="B34" s="34"/>
      <c r="C34" s="34"/>
      <c r="D34" s="35"/>
      <c r="E34" s="36"/>
      <c r="F34" s="37"/>
      <c r="G34" s="38"/>
      <c r="H34" s="44" t="str">
        <f>IF(ISBLANK(G34),"",VLOOKUP(G34,'Value Lists'!$A$2:$B$20,2,0))</f>
        <v/>
      </c>
      <c r="I34" s="44" t="str">
        <f>IF(ISBLANK(G34),"",VLOOKUP(G34,'Value Lists'!$A$2:$C$20,3,0))</f>
        <v/>
      </c>
      <c r="J34" s="45" t="str">
        <f t="shared" si="0"/>
        <v/>
      </c>
      <c r="K34" s="22"/>
      <c r="L34" s="40"/>
      <c r="M34" s="49">
        <f t="shared" si="1"/>
        <v>0</v>
      </c>
      <c r="N34" s="47">
        <v>0.1</v>
      </c>
      <c r="O34" s="47">
        <v>0.8</v>
      </c>
      <c r="P34" s="50">
        <f t="shared" si="2"/>
        <v>9.9999999999999978E-2</v>
      </c>
      <c r="Q34" s="50">
        <f t="shared" si="3"/>
        <v>1</v>
      </c>
      <c r="R34" s="49">
        <f t="shared" si="4"/>
        <v>0</v>
      </c>
      <c r="S34" s="49">
        <f t="shared" si="5"/>
        <v>0</v>
      </c>
      <c r="T34" s="49">
        <f t="shared" si="6"/>
        <v>0</v>
      </c>
      <c r="U34" s="51">
        <f t="shared" si="7"/>
        <v>0</v>
      </c>
    </row>
    <row r="35" spans="1:21" x14ac:dyDescent="0.25">
      <c r="A35" s="24"/>
      <c r="B35" s="26"/>
      <c r="C35" s="26"/>
      <c r="D35" s="52"/>
      <c r="E35" s="26"/>
      <c r="F35" s="26"/>
      <c r="G35" s="26"/>
      <c r="H35" s="26"/>
      <c r="I35" s="24"/>
      <c r="J35" s="26"/>
      <c r="K35" s="26"/>
      <c r="L35" s="26"/>
      <c r="M35" s="25">
        <f>SUM(M5:M34)</f>
        <v>0</v>
      </c>
      <c r="N35" s="26"/>
      <c r="O35" s="26"/>
      <c r="P35" s="26"/>
      <c r="Q35" s="26"/>
      <c r="R35" s="27">
        <f>SUM(R5:R34)</f>
        <v>0</v>
      </c>
      <c r="S35" s="27">
        <f>SUM(S5:S34)</f>
        <v>0</v>
      </c>
      <c r="T35" s="27">
        <f>SUM(T5:T34)</f>
        <v>0</v>
      </c>
      <c r="U35" s="27">
        <f>SUM(U5:U34)</f>
        <v>0</v>
      </c>
    </row>
  </sheetData>
  <protectedRanges>
    <protectedRange algorithmName="SHA-512" hashValue="t+nL1VNbsTXrQQnhEPRcZDnMcx8w4NpLAKGQcv30fsUqHUU61HVSTxIn75jW2u+Uf8bFgOX7QcRirPIm1SeNkQ==" saltValue="oxVmy5OAplmBn3Q+WmKfhg==" spinCount="100000" sqref="P5:U35" name="Totals" securityDescriptor="O:WDG:WDD:(A;;CC;;;S-1-5-21-2149558826-3324038498-27948981-305417)(A;;CC;;;S-1-5-21-2149558826-3324038498-27948981-328071)(A;;CC;;;S-1-5-21-2149558826-3324038498-27948981-205378)"/>
    <protectedRange algorithmName="SHA-512" hashValue="+rpl+2iNk36VsoN6NkqAYf1JDrlqOifWXl0vIRMSb7imV0IWVI7J6BHxt4jPfA5GhnnEfF9S1OX70pAXpx0jZg==" saltValue="O73m/hYQ0E6nVsS9VKMFjg==" spinCount="100000" sqref="H5:J34" name="ALIDetails" securityDescriptor="O:WDG:WDD:(A;;CC;;;S-1-5-21-2149558826-3324038498-27948981-305417)(A;;CC;;;S-1-5-21-2149558826-3324038498-27948981-328071)(A;;CC;;;S-1-5-21-2149558826-3324038498-27948981-205378)"/>
  </protectedRanges>
  <mergeCells count="4">
    <mergeCell ref="A1:B1"/>
    <mergeCell ref="O2:Q2"/>
    <mergeCell ref="O3:Q3"/>
    <mergeCell ref="A2:B3"/>
  </mergeCells>
  <phoneticPr fontId="7" type="noConversion"/>
  <conditionalFormatting sqref="S2">
    <cfRule type="expression" dxfId="62" priority="4">
      <formula>AND($S$2&lt;&gt;$S$3,$S$2&lt;&gt;0)</formula>
    </cfRule>
  </conditionalFormatting>
  <conditionalFormatting sqref="R2">
    <cfRule type="expression" dxfId="61" priority="3">
      <formula>AND($R$2&lt;&gt;$R$3,$R$2&lt;&gt;0)</formula>
    </cfRule>
  </conditionalFormatting>
  <conditionalFormatting sqref="T2">
    <cfRule type="expression" dxfId="60" priority="2">
      <formula>AND($T$2&lt;&gt;$T$3,$T$2&lt;&gt;0)</formula>
    </cfRule>
  </conditionalFormatting>
  <conditionalFormatting sqref="U2">
    <cfRule type="expression" dxfId="59" priority="1">
      <formula>AND($U$2&lt;&gt;$U$3,$U$2&lt;&gt;0)</formula>
    </cfRule>
  </conditionalFormatting>
  <dataValidations count="3">
    <dataValidation type="list" allowBlank="1" showInputMessage="1" showErrorMessage="1" sqref="B5:B34" xr:uid="{0C83D45C-0413-4685-8BC6-24188322B4BF}">
      <formula1>Policy3Descriptions</formula1>
    </dataValidation>
    <dataValidation type="list" allowBlank="1" showInputMessage="1" showErrorMessage="1" sqref="E5:E34" xr:uid="{CB868BAC-B15D-451C-BBDD-21E72F19C967}">
      <formula1>ProcurementMethod</formula1>
    </dataValidation>
    <dataValidation type="list" allowBlank="1" showInputMessage="1" showErrorMessage="1" sqref="G5:G34" xr:uid="{48714A37-4A51-4389-8B8B-13D03EB2E31A}">
      <formula1>ALIList</formula1>
    </dataValidation>
  </dataValidations>
  <pageMargins left="0.7" right="0.7" top="0.75" bottom="0.75" header="0.3" footer="0.3"/>
  <pageSetup scale="59" fitToHeight="0" orientation="landscape" r:id="rId1"/>
  <ignoredErrors>
    <ignoredError sqref="A5 A9"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04669-3F5D-40F6-8AE5-5C5F36484327}">
  <sheetPr>
    <tabColor rgb="FF92D050"/>
    <pageSetUpPr fitToPage="1"/>
  </sheetPr>
  <dimension ref="A1:U35"/>
  <sheetViews>
    <sheetView zoomScale="80" zoomScaleNormal="80" workbookViewId="0">
      <selection sqref="A1:B1"/>
    </sheetView>
  </sheetViews>
  <sheetFormatPr defaultRowHeight="15" x14ac:dyDescent="0.25"/>
  <cols>
    <col min="1" max="1" width="37.42578125" style="4" customWidth="1"/>
    <col min="2" max="2" width="41.42578125" style="4" bestFit="1" customWidth="1"/>
    <col min="3" max="3" width="56.42578125" style="4" customWidth="1"/>
    <col min="4" max="4" width="15.28515625" style="4" bestFit="1" customWidth="1"/>
    <col min="5" max="5" width="32.28515625" style="4" customWidth="1"/>
    <col min="6" max="6" width="15.28515625" style="4" bestFit="1" customWidth="1"/>
    <col min="7" max="7" width="10.7109375" style="4" customWidth="1"/>
    <col min="8" max="8" width="43.140625" style="4" customWidth="1"/>
    <col min="9" max="9" width="19.85546875" style="4" customWidth="1"/>
    <col min="10" max="10" width="33" style="4" customWidth="1"/>
    <col min="11" max="11" width="12.28515625" style="4" bestFit="1" customWidth="1"/>
    <col min="12" max="12" width="20" style="4" customWidth="1"/>
    <col min="13" max="13" width="19.85546875" style="4" customWidth="1"/>
    <col min="14" max="14" width="8.85546875" style="4" customWidth="1"/>
    <col min="15" max="15" width="8.7109375" style="4" bestFit="1" customWidth="1"/>
    <col min="16" max="16" width="9.140625" style="4"/>
    <col min="17" max="17" width="9" style="4" customWidth="1"/>
    <col min="18" max="21" width="14" style="4" customWidth="1"/>
    <col min="22" max="22" width="14.42578125" style="4" bestFit="1" customWidth="1"/>
    <col min="23" max="16384" width="9.140625" style="4"/>
  </cols>
  <sheetData>
    <row r="1" spans="1:21" ht="31.5" x14ac:dyDescent="0.35">
      <c r="A1" s="63" t="s">
        <v>71</v>
      </c>
      <c r="B1" s="64"/>
      <c r="R1" s="8" t="s">
        <v>48</v>
      </c>
      <c r="S1" s="8" t="s">
        <v>49</v>
      </c>
      <c r="T1" s="8" t="s">
        <v>50</v>
      </c>
      <c r="U1" s="8" t="s">
        <v>51</v>
      </c>
    </row>
    <row r="2" spans="1:21" ht="26.25" customHeight="1" x14ac:dyDescent="0.25">
      <c r="A2" s="68"/>
      <c r="B2" s="69"/>
      <c r="C2" s="6"/>
      <c r="O2" s="65" t="s">
        <v>75</v>
      </c>
      <c r="P2" s="65"/>
      <c r="Q2" s="66"/>
      <c r="R2" s="12">
        <v>0</v>
      </c>
      <c r="S2" s="12">
        <v>0</v>
      </c>
      <c r="T2" s="12">
        <v>0</v>
      </c>
      <c r="U2" s="12">
        <v>0</v>
      </c>
    </row>
    <row r="3" spans="1:21" ht="26.25" customHeight="1" x14ac:dyDescent="0.25">
      <c r="A3" s="70"/>
      <c r="B3" s="71"/>
      <c r="C3" s="6"/>
      <c r="D3" s="6"/>
      <c r="E3" s="6"/>
      <c r="F3" s="6"/>
      <c r="G3" s="6"/>
      <c r="H3" s="6"/>
      <c r="I3" s="6"/>
      <c r="J3" s="6"/>
      <c r="K3" s="6"/>
      <c r="L3" s="6"/>
      <c r="M3" s="6"/>
      <c r="N3" s="6"/>
      <c r="O3" s="67" t="s">
        <v>76</v>
      </c>
      <c r="P3" s="67"/>
      <c r="Q3" s="66"/>
      <c r="R3" s="46">
        <f>R35</f>
        <v>0</v>
      </c>
      <c r="S3" s="46">
        <f>S35</f>
        <v>0</v>
      </c>
      <c r="T3" s="46">
        <f>T35</f>
        <v>0</v>
      </c>
      <c r="U3" s="46">
        <f>U35</f>
        <v>0</v>
      </c>
    </row>
    <row r="4" spans="1:21" ht="60" x14ac:dyDescent="0.25">
      <c r="A4" s="18" t="s">
        <v>3</v>
      </c>
      <c r="B4" s="19" t="s">
        <v>34</v>
      </c>
      <c r="C4" s="19" t="s">
        <v>9</v>
      </c>
      <c r="D4" s="20" t="s">
        <v>43</v>
      </c>
      <c r="E4" s="20" t="s">
        <v>11</v>
      </c>
      <c r="F4" s="20" t="s">
        <v>10</v>
      </c>
      <c r="G4" s="19" t="s">
        <v>0</v>
      </c>
      <c r="H4" s="19" t="s">
        <v>5</v>
      </c>
      <c r="I4" s="19" t="s">
        <v>37</v>
      </c>
      <c r="J4" s="20" t="s">
        <v>8</v>
      </c>
      <c r="K4" s="20" t="s">
        <v>4</v>
      </c>
      <c r="L4" s="20" t="s">
        <v>33</v>
      </c>
      <c r="M4" s="19" t="s">
        <v>7</v>
      </c>
      <c r="N4" s="19" t="s">
        <v>44</v>
      </c>
      <c r="O4" s="20" t="s">
        <v>45</v>
      </c>
      <c r="P4" s="19" t="s">
        <v>46</v>
      </c>
      <c r="Q4" s="19" t="s">
        <v>47</v>
      </c>
      <c r="R4" s="19" t="s">
        <v>48</v>
      </c>
      <c r="S4" s="19" t="s">
        <v>49</v>
      </c>
      <c r="T4" s="19" t="s">
        <v>50</v>
      </c>
      <c r="U4" s="21" t="s">
        <v>51</v>
      </c>
    </row>
    <row r="5" spans="1:21" x14ac:dyDescent="0.25">
      <c r="A5" s="17">
        <v>1</v>
      </c>
      <c r="B5" s="28"/>
      <c r="C5" s="28"/>
      <c r="D5" s="29"/>
      <c r="E5" s="30"/>
      <c r="F5" s="31"/>
      <c r="G5" s="32"/>
      <c r="H5" s="41" t="str">
        <f>IF(ISBLANK(G5),"",VLOOKUP(G5,'Value Lists'!$A$2:$B$20,2,0))</f>
        <v/>
      </c>
      <c r="I5" s="42" t="str">
        <f>IF(ISBLANK(G5),"",VLOOKUP(G5,'Value Lists'!$A$2:$C$20,3,0))</f>
        <v/>
      </c>
      <c r="J5" s="43" t="str">
        <f t="shared" ref="J5:J34" si="0">IF(ISBLANK(G5),"",IF(AND(F5&gt;=1,L5&gt;=5000),"YES","NO"))</f>
        <v/>
      </c>
      <c r="K5" s="5"/>
      <c r="L5" s="39"/>
      <c r="M5" s="46">
        <f t="shared" ref="M5:M34" si="1">ROUNDDOWN(IF(ISBLANK(K5),1,K5)*L5,0)</f>
        <v>0</v>
      </c>
      <c r="N5" s="47">
        <v>0.1</v>
      </c>
      <c r="O5" s="47">
        <v>0.8</v>
      </c>
      <c r="P5" s="47">
        <f t="shared" ref="P5:P34" si="2">(1-N5-O5)</f>
        <v>9.9999999999999978E-2</v>
      </c>
      <c r="Q5" s="47">
        <f t="shared" ref="Q5:Q34" si="3">+N5+O5+P5</f>
        <v>1</v>
      </c>
      <c r="R5" s="46">
        <f t="shared" ref="R5:R34" si="4">IF(N5+P5=0,0,(N5/(N5+P5))*(M5-ROUND(O5*M5,0)))</f>
        <v>0</v>
      </c>
      <c r="S5" s="46">
        <f t="shared" ref="S5:S34" si="5">ROUND(O5*M5,0)</f>
        <v>0</v>
      </c>
      <c r="T5" s="46">
        <f t="shared" ref="T5:T34" si="6">M5-R5-S5</f>
        <v>0</v>
      </c>
      <c r="U5" s="48">
        <f t="shared" ref="U5:U34" si="7">+R5+S5+T5</f>
        <v>0</v>
      </c>
    </row>
    <row r="6" spans="1:21" x14ac:dyDescent="0.25">
      <c r="A6" s="17">
        <v>2</v>
      </c>
      <c r="B6" s="28"/>
      <c r="C6" s="28"/>
      <c r="D6" s="29"/>
      <c r="E6" s="30"/>
      <c r="F6" s="31"/>
      <c r="G6" s="32"/>
      <c r="H6" s="41" t="str">
        <f>IF(ISBLANK(G6),"",VLOOKUP(G6,'Value Lists'!$A$2:$B$20,2,0))</f>
        <v/>
      </c>
      <c r="I6" s="42" t="str">
        <f>IF(ISBLANK(G6),"",VLOOKUP(G6,'Value Lists'!$A$2:$C$20,3,0))</f>
        <v/>
      </c>
      <c r="J6" s="43" t="str">
        <f t="shared" si="0"/>
        <v/>
      </c>
      <c r="K6" s="5"/>
      <c r="L6" s="39"/>
      <c r="M6" s="46">
        <f t="shared" si="1"/>
        <v>0</v>
      </c>
      <c r="N6" s="47">
        <v>0.1</v>
      </c>
      <c r="O6" s="47">
        <v>0.8</v>
      </c>
      <c r="P6" s="47">
        <f t="shared" si="2"/>
        <v>9.9999999999999978E-2</v>
      </c>
      <c r="Q6" s="47">
        <f t="shared" si="3"/>
        <v>1</v>
      </c>
      <c r="R6" s="46">
        <f t="shared" si="4"/>
        <v>0</v>
      </c>
      <c r="S6" s="46">
        <f t="shared" si="5"/>
        <v>0</v>
      </c>
      <c r="T6" s="46">
        <f t="shared" si="6"/>
        <v>0</v>
      </c>
      <c r="U6" s="48">
        <f t="shared" si="7"/>
        <v>0</v>
      </c>
    </row>
    <row r="7" spans="1:21" x14ac:dyDescent="0.25">
      <c r="A7" s="17">
        <v>3</v>
      </c>
      <c r="B7" s="28"/>
      <c r="C7" s="28"/>
      <c r="D7" s="29"/>
      <c r="E7" s="30"/>
      <c r="F7" s="31"/>
      <c r="G7" s="32"/>
      <c r="H7" s="41" t="str">
        <f>IF(ISBLANK(G7),"",VLOOKUP(G7,'Value Lists'!$A$2:$B$20,2,0))</f>
        <v/>
      </c>
      <c r="I7" s="42" t="str">
        <f>IF(ISBLANK(G7),"",VLOOKUP(G7,'Value Lists'!$A$2:$C$20,3,0))</f>
        <v/>
      </c>
      <c r="J7" s="43" t="str">
        <f t="shared" si="0"/>
        <v/>
      </c>
      <c r="K7" s="5"/>
      <c r="L7" s="39"/>
      <c r="M7" s="46">
        <f t="shared" si="1"/>
        <v>0</v>
      </c>
      <c r="N7" s="47">
        <v>0.1</v>
      </c>
      <c r="O7" s="47">
        <v>0.8</v>
      </c>
      <c r="P7" s="47">
        <f t="shared" si="2"/>
        <v>9.9999999999999978E-2</v>
      </c>
      <c r="Q7" s="47">
        <f t="shared" si="3"/>
        <v>1</v>
      </c>
      <c r="R7" s="46">
        <f t="shared" si="4"/>
        <v>0</v>
      </c>
      <c r="S7" s="46">
        <f t="shared" si="5"/>
        <v>0</v>
      </c>
      <c r="T7" s="46">
        <f t="shared" si="6"/>
        <v>0</v>
      </c>
      <c r="U7" s="48">
        <f t="shared" si="7"/>
        <v>0</v>
      </c>
    </row>
    <row r="8" spans="1:21" x14ac:dyDescent="0.25">
      <c r="A8" s="17">
        <v>4</v>
      </c>
      <c r="B8" s="28"/>
      <c r="C8" s="28"/>
      <c r="D8" s="29"/>
      <c r="E8" s="30"/>
      <c r="F8" s="31"/>
      <c r="G8" s="32"/>
      <c r="H8" s="41" t="str">
        <f>IF(ISBLANK(G8),"",VLOOKUP(G8,'Value Lists'!$A$2:$B$20,2,0))</f>
        <v/>
      </c>
      <c r="I8" s="42" t="str">
        <f>IF(ISBLANK(G8),"",VLOOKUP(G8,'Value Lists'!$A$2:$C$20,3,0))</f>
        <v/>
      </c>
      <c r="J8" s="43" t="str">
        <f t="shared" si="0"/>
        <v/>
      </c>
      <c r="K8" s="5"/>
      <c r="L8" s="39"/>
      <c r="M8" s="46">
        <f t="shared" si="1"/>
        <v>0</v>
      </c>
      <c r="N8" s="47">
        <v>0.1</v>
      </c>
      <c r="O8" s="47">
        <v>0.8</v>
      </c>
      <c r="P8" s="47">
        <f t="shared" si="2"/>
        <v>9.9999999999999978E-2</v>
      </c>
      <c r="Q8" s="47">
        <f t="shared" si="3"/>
        <v>1</v>
      </c>
      <c r="R8" s="46">
        <f t="shared" si="4"/>
        <v>0</v>
      </c>
      <c r="S8" s="46">
        <f t="shared" si="5"/>
        <v>0</v>
      </c>
      <c r="T8" s="46">
        <f t="shared" si="6"/>
        <v>0</v>
      </c>
      <c r="U8" s="48">
        <f t="shared" si="7"/>
        <v>0</v>
      </c>
    </row>
    <row r="9" spans="1:21" x14ac:dyDescent="0.25">
      <c r="A9" s="17">
        <v>5</v>
      </c>
      <c r="B9" s="28"/>
      <c r="C9" s="28"/>
      <c r="D9" s="29"/>
      <c r="E9" s="30"/>
      <c r="F9" s="31"/>
      <c r="G9" s="32"/>
      <c r="H9" s="41" t="str">
        <f>IF(ISBLANK(G9),"",VLOOKUP(G9,'Value Lists'!$A$2:$B$20,2,0))</f>
        <v/>
      </c>
      <c r="I9" s="42" t="str">
        <f>IF(ISBLANK(G9),"",VLOOKUP(G9,'Value Lists'!$A$2:$C$20,3,0))</f>
        <v/>
      </c>
      <c r="J9" s="43" t="str">
        <f t="shared" si="0"/>
        <v/>
      </c>
      <c r="K9" s="5"/>
      <c r="L9" s="39"/>
      <c r="M9" s="46">
        <f t="shared" si="1"/>
        <v>0</v>
      </c>
      <c r="N9" s="47">
        <v>0.1</v>
      </c>
      <c r="O9" s="47">
        <v>0.8</v>
      </c>
      <c r="P9" s="47">
        <f t="shared" si="2"/>
        <v>9.9999999999999978E-2</v>
      </c>
      <c r="Q9" s="47">
        <f t="shared" si="3"/>
        <v>1</v>
      </c>
      <c r="R9" s="46">
        <f t="shared" si="4"/>
        <v>0</v>
      </c>
      <c r="S9" s="46">
        <f t="shared" si="5"/>
        <v>0</v>
      </c>
      <c r="T9" s="46">
        <f t="shared" si="6"/>
        <v>0</v>
      </c>
      <c r="U9" s="48">
        <f t="shared" si="7"/>
        <v>0</v>
      </c>
    </row>
    <row r="10" spans="1:21" x14ac:dyDescent="0.25">
      <c r="A10" s="17">
        <v>6</v>
      </c>
      <c r="B10" s="28"/>
      <c r="C10" s="28"/>
      <c r="D10" s="29"/>
      <c r="E10" s="30"/>
      <c r="F10" s="31"/>
      <c r="G10" s="32"/>
      <c r="H10" s="41" t="str">
        <f>IF(ISBLANK(G10),"",VLOOKUP(G10,'Value Lists'!$A$2:$B$20,2,0))</f>
        <v/>
      </c>
      <c r="I10" s="42" t="str">
        <f>IF(ISBLANK(G10),"",VLOOKUP(G10,'Value Lists'!$A$2:$C$20,3,0))</f>
        <v/>
      </c>
      <c r="J10" s="43" t="str">
        <f t="shared" si="0"/>
        <v/>
      </c>
      <c r="K10" s="5"/>
      <c r="L10" s="39"/>
      <c r="M10" s="46">
        <f t="shared" si="1"/>
        <v>0</v>
      </c>
      <c r="N10" s="47">
        <v>0.1</v>
      </c>
      <c r="O10" s="47">
        <v>0.8</v>
      </c>
      <c r="P10" s="47">
        <f t="shared" si="2"/>
        <v>9.9999999999999978E-2</v>
      </c>
      <c r="Q10" s="47">
        <f t="shared" si="3"/>
        <v>1</v>
      </c>
      <c r="R10" s="46">
        <f t="shared" si="4"/>
        <v>0</v>
      </c>
      <c r="S10" s="46">
        <f t="shared" si="5"/>
        <v>0</v>
      </c>
      <c r="T10" s="46">
        <f t="shared" si="6"/>
        <v>0</v>
      </c>
      <c r="U10" s="48">
        <f t="shared" si="7"/>
        <v>0</v>
      </c>
    </row>
    <row r="11" spans="1:21" x14ac:dyDescent="0.25">
      <c r="A11" s="17">
        <v>7</v>
      </c>
      <c r="B11" s="28"/>
      <c r="C11" s="28"/>
      <c r="D11" s="29"/>
      <c r="E11" s="30"/>
      <c r="F11" s="31"/>
      <c r="G11" s="32"/>
      <c r="H11" s="41" t="str">
        <f>IF(ISBLANK(G11),"",VLOOKUP(G11,'Value Lists'!$A$2:$B$20,2,0))</f>
        <v/>
      </c>
      <c r="I11" s="42" t="str">
        <f>IF(ISBLANK(G11),"",VLOOKUP(G11,'Value Lists'!$A$2:$C$20,3,0))</f>
        <v/>
      </c>
      <c r="J11" s="43" t="str">
        <f t="shared" si="0"/>
        <v/>
      </c>
      <c r="K11" s="5"/>
      <c r="L11" s="39"/>
      <c r="M11" s="46">
        <f t="shared" si="1"/>
        <v>0</v>
      </c>
      <c r="N11" s="47">
        <v>0.1</v>
      </c>
      <c r="O11" s="47">
        <v>0.8</v>
      </c>
      <c r="P11" s="47">
        <f t="shared" si="2"/>
        <v>9.9999999999999978E-2</v>
      </c>
      <c r="Q11" s="47">
        <f t="shared" si="3"/>
        <v>1</v>
      </c>
      <c r="R11" s="46">
        <f t="shared" si="4"/>
        <v>0</v>
      </c>
      <c r="S11" s="46">
        <f t="shared" si="5"/>
        <v>0</v>
      </c>
      <c r="T11" s="46">
        <f t="shared" si="6"/>
        <v>0</v>
      </c>
      <c r="U11" s="48">
        <f t="shared" si="7"/>
        <v>0</v>
      </c>
    </row>
    <row r="12" spans="1:21" x14ac:dyDescent="0.25">
      <c r="A12" s="17">
        <v>8</v>
      </c>
      <c r="B12" s="28"/>
      <c r="C12" s="33"/>
      <c r="D12" s="29"/>
      <c r="E12" s="30"/>
      <c r="F12" s="31"/>
      <c r="G12" s="32"/>
      <c r="H12" s="42" t="str">
        <f>IF(ISBLANK(G12),"",VLOOKUP(G12,'Value Lists'!$A$2:$B$20,2,0))</f>
        <v/>
      </c>
      <c r="I12" s="42" t="str">
        <f>IF(ISBLANK(G12),"",VLOOKUP(G12,'Value Lists'!$A$2:$C$20,3,0))</f>
        <v/>
      </c>
      <c r="J12" s="43" t="str">
        <f t="shared" si="0"/>
        <v/>
      </c>
      <c r="K12" s="5"/>
      <c r="L12" s="39"/>
      <c r="M12" s="46">
        <f t="shared" si="1"/>
        <v>0</v>
      </c>
      <c r="N12" s="47">
        <v>0.1</v>
      </c>
      <c r="O12" s="47">
        <v>0.8</v>
      </c>
      <c r="P12" s="47">
        <f t="shared" si="2"/>
        <v>9.9999999999999978E-2</v>
      </c>
      <c r="Q12" s="47">
        <f t="shared" si="3"/>
        <v>1</v>
      </c>
      <c r="R12" s="46">
        <f t="shared" si="4"/>
        <v>0</v>
      </c>
      <c r="S12" s="46">
        <f t="shared" si="5"/>
        <v>0</v>
      </c>
      <c r="T12" s="46">
        <f t="shared" si="6"/>
        <v>0</v>
      </c>
      <c r="U12" s="48">
        <f t="shared" si="7"/>
        <v>0</v>
      </c>
    </row>
    <row r="13" spans="1:21" x14ac:dyDescent="0.25">
      <c r="A13" s="17">
        <v>9</v>
      </c>
      <c r="B13" s="28"/>
      <c r="C13" s="33"/>
      <c r="D13" s="29"/>
      <c r="E13" s="30"/>
      <c r="F13" s="31"/>
      <c r="G13" s="32"/>
      <c r="H13" s="42" t="str">
        <f>IF(ISBLANK(G13),"",VLOOKUP(G13,'Value Lists'!$A$2:$B$20,2,0))</f>
        <v/>
      </c>
      <c r="I13" s="42" t="str">
        <f>IF(ISBLANK(G13),"",VLOOKUP(G13,'Value Lists'!$A$2:$C$20,3,0))</f>
        <v/>
      </c>
      <c r="J13" s="43" t="str">
        <f t="shared" si="0"/>
        <v/>
      </c>
      <c r="K13" s="5"/>
      <c r="L13" s="39"/>
      <c r="M13" s="46">
        <f t="shared" si="1"/>
        <v>0</v>
      </c>
      <c r="N13" s="47">
        <v>0.1</v>
      </c>
      <c r="O13" s="47">
        <v>0.8</v>
      </c>
      <c r="P13" s="47">
        <f t="shared" si="2"/>
        <v>9.9999999999999978E-2</v>
      </c>
      <c r="Q13" s="47">
        <f t="shared" si="3"/>
        <v>1</v>
      </c>
      <c r="R13" s="46">
        <f t="shared" si="4"/>
        <v>0</v>
      </c>
      <c r="S13" s="46">
        <f t="shared" si="5"/>
        <v>0</v>
      </c>
      <c r="T13" s="46">
        <f t="shared" si="6"/>
        <v>0</v>
      </c>
      <c r="U13" s="48">
        <f t="shared" si="7"/>
        <v>0</v>
      </c>
    </row>
    <row r="14" spans="1:21" x14ac:dyDescent="0.25">
      <c r="A14" s="17">
        <v>10</v>
      </c>
      <c r="B14" s="28"/>
      <c r="C14" s="33"/>
      <c r="D14" s="29"/>
      <c r="E14" s="30"/>
      <c r="F14" s="31"/>
      <c r="G14" s="32"/>
      <c r="H14" s="42" t="str">
        <f>IF(ISBLANK(G14),"",VLOOKUP(G14,'Value Lists'!$A$2:$B$20,2,0))</f>
        <v/>
      </c>
      <c r="I14" s="42" t="str">
        <f>IF(ISBLANK(G14),"",VLOOKUP(G14,'Value Lists'!$A$2:$C$20,3,0))</f>
        <v/>
      </c>
      <c r="J14" s="43" t="str">
        <f t="shared" si="0"/>
        <v/>
      </c>
      <c r="K14" s="5"/>
      <c r="L14" s="39"/>
      <c r="M14" s="46">
        <f t="shared" si="1"/>
        <v>0</v>
      </c>
      <c r="N14" s="47">
        <v>0.1</v>
      </c>
      <c r="O14" s="47">
        <v>0.8</v>
      </c>
      <c r="P14" s="47">
        <f t="shared" si="2"/>
        <v>9.9999999999999978E-2</v>
      </c>
      <c r="Q14" s="47">
        <f t="shared" si="3"/>
        <v>1</v>
      </c>
      <c r="R14" s="46">
        <f t="shared" si="4"/>
        <v>0</v>
      </c>
      <c r="S14" s="46">
        <f t="shared" si="5"/>
        <v>0</v>
      </c>
      <c r="T14" s="46">
        <f t="shared" si="6"/>
        <v>0</v>
      </c>
      <c r="U14" s="48">
        <f t="shared" si="7"/>
        <v>0</v>
      </c>
    </row>
    <row r="15" spans="1:21" x14ac:dyDescent="0.25">
      <c r="A15" s="17">
        <v>11</v>
      </c>
      <c r="B15" s="28"/>
      <c r="C15" s="33"/>
      <c r="D15" s="29"/>
      <c r="E15" s="30"/>
      <c r="F15" s="31"/>
      <c r="G15" s="32"/>
      <c r="H15" s="42" t="str">
        <f>IF(ISBLANK(G15),"",VLOOKUP(G15,'Value Lists'!$A$2:$B$20,2,0))</f>
        <v/>
      </c>
      <c r="I15" s="42" t="str">
        <f>IF(ISBLANK(G15),"",VLOOKUP(G15,'Value Lists'!$A$2:$C$20,3,0))</f>
        <v/>
      </c>
      <c r="J15" s="43" t="str">
        <f t="shared" si="0"/>
        <v/>
      </c>
      <c r="K15" s="5"/>
      <c r="L15" s="39"/>
      <c r="M15" s="46">
        <f t="shared" si="1"/>
        <v>0</v>
      </c>
      <c r="N15" s="47">
        <v>0.1</v>
      </c>
      <c r="O15" s="47">
        <v>0.8</v>
      </c>
      <c r="P15" s="47">
        <f t="shared" si="2"/>
        <v>9.9999999999999978E-2</v>
      </c>
      <c r="Q15" s="47">
        <f t="shared" si="3"/>
        <v>1</v>
      </c>
      <c r="R15" s="46">
        <f t="shared" si="4"/>
        <v>0</v>
      </c>
      <c r="S15" s="46">
        <f t="shared" si="5"/>
        <v>0</v>
      </c>
      <c r="T15" s="46">
        <f t="shared" si="6"/>
        <v>0</v>
      </c>
      <c r="U15" s="48">
        <f t="shared" si="7"/>
        <v>0</v>
      </c>
    </row>
    <row r="16" spans="1:21" x14ac:dyDescent="0.25">
      <c r="A16" s="17">
        <v>12</v>
      </c>
      <c r="B16" s="28"/>
      <c r="C16" s="33"/>
      <c r="D16" s="29"/>
      <c r="E16" s="30"/>
      <c r="F16" s="31"/>
      <c r="G16" s="32"/>
      <c r="H16" s="42" t="str">
        <f>IF(ISBLANK(G16),"",VLOOKUP(G16,'Value Lists'!$A$2:$B$20,2,0))</f>
        <v/>
      </c>
      <c r="I16" s="42" t="str">
        <f>IF(ISBLANK(G16),"",VLOOKUP(G16,'Value Lists'!$A$2:$C$20,3,0))</f>
        <v/>
      </c>
      <c r="J16" s="43" t="str">
        <f t="shared" si="0"/>
        <v/>
      </c>
      <c r="K16" s="5"/>
      <c r="L16" s="39"/>
      <c r="M16" s="46">
        <f t="shared" si="1"/>
        <v>0</v>
      </c>
      <c r="N16" s="47">
        <v>0.1</v>
      </c>
      <c r="O16" s="47">
        <v>0.8</v>
      </c>
      <c r="P16" s="47">
        <f t="shared" si="2"/>
        <v>9.9999999999999978E-2</v>
      </c>
      <c r="Q16" s="47">
        <f t="shared" si="3"/>
        <v>1</v>
      </c>
      <c r="R16" s="46">
        <f t="shared" si="4"/>
        <v>0</v>
      </c>
      <c r="S16" s="46">
        <f t="shared" si="5"/>
        <v>0</v>
      </c>
      <c r="T16" s="46">
        <f t="shared" si="6"/>
        <v>0</v>
      </c>
      <c r="U16" s="48">
        <f t="shared" si="7"/>
        <v>0</v>
      </c>
    </row>
    <row r="17" spans="1:21" x14ac:dyDescent="0.25">
      <c r="A17" s="17">
        <v>13</v>
      </c>
      <c r="B17" s="28"/>
      <c r="C17" s="33"/>
      <c r="D17" s="29"/>
      <c r="E17" s="30"/>
      <c r="F17" s="31"/>
      <c r="G17" s="32"/>
      <c r="H17" s="42" t="str">
        <f>IF(ISBLANK(G17),"",VLOOKUP(G17,'Value Lists'!$A$2:$B$20,2,0))</f>
        <v/>
      </c>
      <c r="I17" s="42" t="str">
        <f>IF(ISBLANK(G17),"",VLOOKUP(G17,'Value Lists'!$A$2:$C$20,3,0))</f>
        <v/>
      </c>
      <c r="J17" s="43" t="str">
        <f t="shared" si="0"/>
        <v/>
      </c>
      <c r="K17" s="5"/>
      <c r="L17" s="39"/>
      <c r="M17" s="46">
        <f t="shared" si="1"/>
        <v>0</v>
      </c>
      <c r="N17" s="47">
        <v>0.1</v>
      </c>
      <c r="O17" s="47">
        <v>0.8</v>
      </c>
      <c r="P17" s="47">
        <f t="shared" si="2"/>
        <v>9.9999999999999978E-2</v>
      </c>
      <c r="Q17" s="47">
        <f t="shared" si="3"/>
        <v>1</v>
      </c>
      <c r="R17" s="46">
        <f t="shared" si="4"/>
        <v>0</v>
      </c>
      <c r="S17" s="46">
        <f t="shared" si="5"/>
        <v>0</v>
      </c>
      <c r="T17" s="46">
        <f t="shared" si="6"/>
        <v>0</v>
      </c>
      <c r="U17" s="48">
        <f t="shared" si="7"/>
        <v>0</v>
      </c>
    </row>
    <row r="18" spans="1:21" x14ac:dyDescent="0.25">
      <c r="A18" s="17">
        <v>14</v>
      </c>
      <c r="B18" s="28"/>
      <c r="C18" s="33"/>
      <c r="D18" s="29"/>
      <c r="E18" s="30"/>
      <c r="F18" s="31"/>
      <c r="G18" s="32"/>
      <c r="H18" s="42" t="str">
        <f>IF(ISBLANK(G18),"",VLOOKUP(G18,'Value Lists'!$A$2:$B$20,2,0))</f>
        <v/>
      </c>
      <c r="I18" s="42" t="str">
        <f>IF(ISBLANK(G18),"",VLOOKUP(G18,'Value Lists'!$A$2:$C$20,3,0))</f>
        <v/>
      </c>
      <c r="J18" s="43" t="str">
        <f t="shared" si="0"/>
        <v/>
      </c>
      <c r="K18" s="5"/>
      <c r="L18" s="39"/>
      <c r="M18" s="46">
        <f t="shared" si="1"/>
        <v>0</v>
      </c>
      <c r="N18" s="47">
        <v>0.1</v>
      </c>
      <c r="O18" s="47">
        <v>0.8</v>
      </c>
      <c r="P18" s="47">
        <f t="shared" si="2"/>
        <v>9.9999999999999978E-2</v>
      </c>
      <c r="Q18" s="47">
        <f t="shared" si="3"/>
        <v>1</v>
      </c>
      <c r="R18" s="46">
        <f t="shared" si="4"/>
        <v>0</v>
      </c>
      <c r="S18" s="46">
        <f t="shared" si="5"/>
        <v>0</v>
      </c>
      <c r="T18" s="46">
        <f t="shared" si="6"/>
        <v>0</v>
      </c>
      <c r="U18" s="48">
        <f t="shared" si="7"/>
        <v>0</v>
      </c>
    </row>
    <row r="19" spans="1:21" x14ac:dyDescent="0.25">
      <c r="A19" s="17">
        <v>15</v>
      </c>
      <c r="B19" s="28"/>
      <c r="C19" s="33"/>
      <c r="D19" s="29"/>
      <c r="E19" s="30"/>
      <c r="F19" s="31"/>
      <c r="G19" s="32"/>
      <c r="H19" s="42" t="str">
        <f>IF(ISBLANK(G19),"",VLOOKUP(G19,'Value Lists'!$A$2:$B$20,2,0))</f>
        <v/>
      </c>
      <c r="I19" s="42" t="str">
        <f>IF(ISBLANK(G19),"",VLOOKUP(G19,'Value Lists'!$A$2:$C$20,3,0))</f>
        <v/>
      </c>
      <c r="J19" s="43" t="str">
        <f t="shared" si="0"/>
        <v/>
      </c>
      <c r="K19" s="5"/>
      <c r="L19" s="39"/>
      <c r="M19" s="46">
        <f t="shared" si="1"/>
        <v>0</v>
      </c>
      <c r="N19" s="47">
        <v>0.1</v>
      </c>
      <c r="O19" s="47">
        <v>0.8</v>
      </c>
      <c r="P19" s="47">
        <f t="shared" si="2"/>
        <v>9.9999999999999978E-2</v>
      </c>
      <c r="Q19" s="47">
        <f t="shared" si="3"/>
        <v>1</v>
      </c>
      <c r="R19" s="46">
        <f t="shared" si="4"/>
        <v>0</v>
      </c>
      <c r="S19" s="46">
        <f t="shared" si="5"/>
        <v>0</v>
      </c>
      <c r="T19" s="46">
        <f t="shared" si="6"/>
        <v>0</v>
      </c>
      <c r="U19" s="48">
        <f t="shared" si="7"/>
        <v>0</v>
      </c>
    </row>
    <row r="20" spans="1:21" x14ac:dyDescent="0.25">
      <c r="A20" s="17">
        <v>16</v>
      </c>
      <c r="B20" s="28"/>
      <c r="C20" s="33"/>
      <c r="D20" s="29"/>
      <c r="E20" s="30"/>
      <c r="F20" s="31"/>
      <c r="G20" s="32"/>
      <c r="H20" s="42" t="str">
        <f>IF(ISBLANK(G20),"",VLOOKUP(G20,'Value Lists'!$A$2:$B$20,2,0))</f>
        <v/>
      </c>
      <c r="I20" s="42" t="str">
        <f>IF(ISBLANK(G20),"",VLOOKUP(G20,'Value Lists'!$A$2:$C$20,3,0))</f>
        <v/>
      </c>
      <c r="J20" s="43" t="str">
        <f t="shared" si="0"/>
        <v/>
      </c>
      <c r="K20" s="5"/>
      <c r="L20" s="39"/>
      <c r="M20" s="46">
        <f t="shared" si="1"/>
        <v>0</v>
      </c>
      <c r="N20" s="47">
        <v>0.1</v>
      </c>
      <c r="O20" s="47">
        <v>0.8</v>
      </c>
      <c r="P20" s="47">
        <f t="shared" si="2"/>
        <v>9.9999999999999978E-2</v>
      </c>
      <c r="Q20" s="47">
        <f t="shared" si="3"/>
        <v>1</v>
      </c>
      <c r="R20" s="46">
        <f t="shared" si="4"/>
        <v>0</v>
      </c>
      <c r="S20" s="46">
        <f t="shared" si="5"/>
        <v>0</v>
      </c>
      <c r="T20" s="46">
        <f t="shared" si="6"/>
        <v>0</v>
      </c>
      <c r="U20" s="48">
        <f t="shared" si="7"/>
        <v>0</v>
      </c>
    </row>
    <row r="21" spans="1:21" x14ac:dyDescent="0.25">
      <c r="A21" s="17">
        <v>17</v>
      </c>
      <c r="B21" s="28"/>
      <c r="C21" s="33"/>
      <c r="D21" s="29"/>
      <c r="E21" s="30"/>
      <c r="F21" s="31"/>
      <c r="G21" s="32"/>
      <c r="H21" s="42" t="str">
        <f>IF(ISBLANK(G21),"",VLOOKUP(G21,'Value Lists'!$A$2:$B$20,2,0))</f>
        <v/>
      </c>
      <c r="I21" s="42" t="str">
        <f>IF(ISBLANK(G21),"",VLOOKUP(G21,'Value Lists'!$A$2:$C$20,3,0))</f>
        <v/>
      </c>
      <c r="J21" s="43" t="str">
        <f t="shared" si="0"/>
        <v/>
      </c>
      <c r="K21" s="5"/>
      <c r="L21" s="39"/>
      <c r="M21" s="46">
        <f t="shared" si="1"/>
        <v>0</v>
      </c>
      <c r="N21" s="47">
        <v>0.1</v>
      </c>
      <c r="O21" s="47">
        <v>0.8</v>
      </c>
      <c r="P21" s="47">
        <f t="shared" si="2"/>
        <v>9.9999999999999978E-2</v>
      </c>
      <c r="Q21" s="47">
        <f t="shared" si="3"/>
        <v>1</v>
      </c>
      <c r="R21" s="46">
        <f t="shared" si="4"/>
        <v>0</v>
      </c>
      <c r="S21" s="46">
        <f t="shared" si="5"/>
        <v>0</v>
      </c>
      <c r="T21" s="46">
        <f t="shared" si="6"/>
        <v>0</v>
      </c>
      <c r="U21" s="48">
        <f t="shared" si="7"/>
        <v>0</v>
      </c>
    </row>
    <row r="22" spans="1:21" x14ac:dyDescent="0.25">
      <c r="A22" s="17">
        <v>18</v>
      </c>
      <c r="B22" s="28"/>
      <c r="C22" s="33"/>
      <c r="D22" s="29"/>
      <c r="E22" s="30"/>
      <c r="F22" s="31"/>
      <c r="G22" s="32"/>
      <c r="H22" s="42" t="str">
        <f>IF(ISBLANK(G22),"",VLOOKUP(G22,'Value Lists'!$A$2:$B$20,2,0))</f>
        <v/>
      </c>
      <c r="I22" s="42" t="str">
        <f>IF(ISBLANK(G22),"",VLOOKUP(G22,'Value Lists'!$A$2:$C$20,3,0))</f>
        <v/>
      </c>
      <c r="J22" s="43" t="str">
        <f t="shared" si="0"/>
        <v/>
      </c>
      <c r="K22" s="5"/>
      <c r="L22" s="39"/>
      <c r="M22" s="46">
        <f t="shared" si="1"/>
        <v>0</v>
      </c>
      <c r="N22" s="47">
        <v>0.1</v>
      </c>
      <c r="O22" s="47">
        <v>0.8</v>
      </c>
      <c r="P22" s="47">
        <f t="shared" si="2"/>
        <v>9.9999999999999978E-2</v>
      </c>
      <c r="Q22" s="47">
        <f t="shared" si="3"/>
        <v>1</v>
      </c>
      <c r="R22" s="46">
        <f t="shared" si="4"/>
        <v>0</v>
      </c>
      <c r="S22" s="46">
        <f t="shared" si="5"/>
        <v>0</v>
      </c>
      <c r="T22" s="46">
        <f t="shared" si="6"/>
        <v>0</v>
      </c>
      <c r="U22" s="48">
        <f t="shared" si="7"/>
        <v>0</v>
      </c>
    </row>
    <row r="23" spans="1:21" x14ac:dyDescent="0.25">
      <c r="A23" s="17">
        <v>19</v>
      </c>
      <c r="B23" s="28"/>
      <c r="C23" s="33"/>
      <c r="D23" s="29"/>
      <c r="E23" s="30"/>
      <c r="F23" s="31"/>
      <c r="G23" s="32"/>
      <c r="H23" s="42" t="str">
        <f>IF(ISBLANK(G23),"",VLOOKUP(G23,'Value Lists'!$A$2:$B$20,2,0))</f>
        <v/>
      </c>
      <c r="I23" s="42" t="str">
        <f>IF(ISBLANK(G23),"",VLOOKUP(G23,'Value Lists'!$A$2:$C$20,3,0))</f>
        <v/>
      </c>
      <c r="J23" s="43" t="str">
        <f t="shared" si="0"/>
        <v/>
      </c>
      <c r="K23" s="5"/>
      <c r="L23" s="39"/>
      <c r="M23" s="46">
        <f t="shared" si="1"/>
        <v>0</v>
      </c>
      <c r="N23" s="47">
        <v>0.1</v>
      </c>
      <c r="O23" s="47">
        <v>0.8</v>
      </c>
      <c r="P23" s="47">
        <f t="shared" si="2"/>
        <v>9.9999999999999978E-2</v>
      </c>
      <c r="Q23" s="47">
        <f t="shared" si="3"/>
        <v>1</v>
      </c>
      <c r="R23" s="46">
        <f t="shared" si="4"/>
        <v>0</v>
      </c>
      <c r="S23" s="46">
        <f t="shared" si="5"/>
        <v>0</v>
      </c>
      <c r="T23" s="46">
        <f t="shared" si="6"/>
        <v>0</v>
      </c>
      <c r="U23" s="48">
        <f t="shared" si="7"/>
        <v>0</v>
      </c>
    </row>
    <row r="24" spans="1:21" x14ac:dyDescent="0.25">
      <c r="A24" s="17">
        <v>20</v>
      </c>
      <c r="B24" s="28"/>
      <c r="C24" s="33"/>
      <c r="D24" s="29"/>
      <c r="E24" s="30"/>
      <c r="F24" s="31"/>
      <c r="G24" s="32"/>
      <c r="H24" s="42" t="str">
        <f>IF(ISBLANK(G24),"",VLOOKUP(G24,'Value Lists'!$A$2:$B$20,2,0))</f>
        <v/>
      </c>
      <c r="I24" s="42" t="str">
        <f>IF(ISBLANK(G24),"",VLOOKUP(G24,'Value Lists'!$A$2:$C$20,3,0))</f>
        <v/>
      </c>
      <c r="J24" s="43" t="str">
        <f t="shared" si="0"/>
        <v/>
      </c>
      <c r="K24" s="5"/>
      <c r="L24" s="39"/>
      <c r="M24" s="46">
        <f t="shared" si="1"/>
        <v>0</v>
      </c>
      <c r="N24" s="47">
        <v>0.1</v>
      </c>
      <c r="O24" s="47">
        <v>0.8</v>
      </c>
      <c r="P24" s="47">
        <f t="shared" si="2"/>
        <v>9.9999999999999978E-2</v>
      </c>
      <c r="Q24" s="47">
        <f t="shared" si="3"/>
        <v>1</v>
      </c>
      <c r="R24" s="46">
        <f t="shared" si="4"/>
        <v>0</v>
      </c>
      <c r="S24" s="46">
        <f t="shared" si="5"/>
        <v>0</v>
      </c>
      <c r="T24" s="46">
        <f t="shared" si="6"/>
        <v>0</v>
      </c>
      <c r="U24" s="48">
        <f t="shared" si="7"/>
        <v>0</v>
      </c>
    </row>
    <row r="25" spans="1:21" x14ac:dyDescent="0.25">
      <c r="A25" s="17">
        <v>21</v>
      </c>
      <c r="B25" s="28"/>
      <c r="C25" s="28"/>
      <c r="D25" s="29"/>
      <c r="E25" s="30"/>
      <c r="F25" s="31"/>
      <c r="G25" s="32"/>
      <c r="H25" s="42" t="str">
        <f>IF(ISBLANK(G25),"",VLOOKUP(G25,'Value Lists'!$A$2:$B$20,2,0))</f>
        <v/>
      </c>
      <c r="I25" s="42" t="str">
        <f>IF(ISBLANK(G25),"",VLOOKUP(G25,'Value Lists'!$A$2:$C$20,3,0))</f>
        <v/>
      </c>
      <c r="J25" s="43" t="str">
        <f t="shared" si="0"/>
        <v/>
      </c>
      <c r="K25" s="5"/>
      <c r="L25" s="39"/>
      <c r="M25" s="46">
        <f t="shared" si="1"/>
        <v>0</v>
      </c>
      <c r="N25" s="47">
        <v>0.1</v>
      </c>
      <c r="O25" s="47">
        <v>0.8</v>
      </c>
      <c r="P25" s="47">
        <f t="shared" si="2"/>
        <v>9.9999999999999978E-2</v>
      </c>
      <c r="Q25" s="47">
        <f t="shared" si="3"/>
        <v>1</v>
      </c>
      <c r="R25" s="46">
        <f t="shared" si="4"/>
        <v>0</v>
      </c>
      <c r="S25" s="46">
        <f t="shared" si="5"/>
        <v>0</v>
      </c>
      <c r="T25" s="46">
        <f t="shared" si="6"/>
        <v>0</v>
      </c>
      <c r="U25" s="48">
        <f t="shared" si="7"/>
        <v>0</v>
      </c>
    </row>
    <row r="26" spans="1:21" x14ac:dyDescent="0.25">
      <c r="A26" s="17">
        <v>22</v>
      </c>
      <c r="B26" s="28"/>
      <c r="C26" s="28"/>
      <c r="D26" s="29"/>
      <c r="E26" s="30"/>
      <c r="F26" s="31"/>
      <c r="G26" s="32"/>
      <c r="H26" s="42" t="str">
        <f>IF(ISBLANK(G26),"",VLOOKUP(G26,'Value Lists'!$A$2:$B$20,2,0))</f>
        <v/>
      </c>
      <c r="I26" s="42" t="str">
        <f>IF(ISBLANK(G26),"",VLOOKUP(G26,'Value Lists'!$A$2:$C$20,3,0))</f>
        <v/>
      </c>
      <c r="J26" s="43" t="str">
        <f t="shared" si="0"/>
        <v/>
      </c>
      <c r="K26" s="5"/>
      <c r="L26" s="39"/>
      <c r="M26" s="46">
        <f t="shared" si="1"/>
        <v>0</v>
      </c>
      <c r="N26" s="47">
        <v>0.1</v>
      </c>
      <c r="O26" s="47">
        <v>0.8</v>
      </c>
      <c r="P26" s="47">
        <f t="shared" si="2"/>
        <v>9.9999999999999978E-2</v>
      </c>
      <c r="Q26" s="47">
        <f t="shared" si="3"/>
        <v>1</v>
      </c>
      <c r="R26" s="46">
        <f t="shared" si="4"/>
        <v>0</v>
      </c>
      <c r="S26" s="46">
        <f t="shared" si="5"/>
        <v>0</v>
      </c>
      <c r="T26" s="46">
        <f t="shared" si="6"/>
        <v>0</v>
      </c>
      <c r="U26" s="48">
        <f t="shared" si="7"/>
        <v>0</v>
      </c>
    </row>
    <row r="27" spans="1:21" x14ac:dyDescent="0.25">
      <c r="A27" s="17">
        <v>23</v>
      </c>
      <c r="B27" s="28"/>
      <c r="C27" s="28"/>
      <c r="D27" s="29"/>
      <c r="E27" s="30"/>
      <c r="F27" s="31"/>
      <c r="G27" s="32"/>
      <c r="H27" s="42" t="str">
        <f>IF(ISBLANK(G27),"",VLOOKUP(G27,'Value Lists'!$A$2:$B$20,2,0))</f>
        <v/>
      </c>
      <c r="I27" s="42" t="str">
        <f>IF(ISBLANK(G27),"",VLOOKUP(G27,'Value Lists'!$A$2:$C$20,3,0))</f>
        <v/>
      </c>
      <c r="J27" s="43" t="str">
        <f t="shared" si="0"/>
        <v/>
      </c>
      <c r="K27" s="5"/>
      <c r="L27" s="39"/>
      <c r="M27" s="46">
        <f t="shared" si="1"/>
        <v>0</v>
      </c>
      <c r="N27" s="47">
        <v>0.1</v>
      </c>
      <c r="O27" s="47">
        <v>0.8</v>
      </c>
      <c r="P27" s="47">
        <f t="shared" si="2"/>
        <v>9.9999999999999978E-2</v>
      </c>
      <c r="Q27" s="47">
        <f t="shared" si="3"/>
        <v>1</v>
      </c>
      <c r="R27" s="46">
        <f t="shared" si="4"/>
        <v>0</v>
      </c>
      <c r="S27" s="46">
        <f t="shared" si="5"/>
        <v>0</v>
      </c>
      <c r="T27" s="46">
        <f t="shared" si="6"/>
        <v>0</v>
      </c>
      <c r="U27" s="48">
        <f t="shared" si="7"/>
        <v>0</v>
      </c>
    </row>
    <row r="28" spans="1:21" x14ac:dyDescent="0.25">
      <c r="A28" s="17">
        <v>24</v>
      </c>
      <c r="B28" s="28"/>
      <c r="C28" s="28"/>
      <c r="D28" s="29"/>
      <c r="E28" s="30"/>
      <c r="F28" s="31"/>
      <c r="G28" s="32"/>
      <c r="H28" s="42" t="str">
        <f>IF(ISBLANK(G28),"",VLOOKUP(G28,'Value Lists'!$A$2:$B$20,2,0))</f>
        <v/>
      </c>
      <c r="I28" s="42" t="str">
        <f>IF(ISBLANK(G28),"",VLOOKUP(G28,'Value Lists'!$A$2:$C$20,3,0))</f>
        <v/>
      </c>
      <c r="J28" s="43" t="str">
        <f t="shared" si="0"/>
        <v/>
      </c>
      <c r="K28" s="5"/>
      <c r="L28" s="39"/>
      <c r="M28" s="46">
        <f t="shared" si="1"/>
        <v>0</v>
      </c>
      <c r="N28" s="47">
        <v>0.1</v>
      </c>
      <c r="O28" s="47">
        <v>0.8</v>
      </c>
      <c r="P28" s="47">
        <f t="shared" si="2"/>
        <v>9.9999999999999978E-2</v>
      </c>
      <c r="Q28" s="47">
        <f t="shared" si="3"/>
        <v>1</v>
      </c>
      <c r="R28" s="46">
        <f t="shared" si="4"/>
        <v>0</v>
      </c>
      <c r="S28" s="46">
        <f t="shared" si="5"/>
        <v>0</v>
      </c>
      <c r="T28" s="46">
        <f t="shared" si="6"/>
        <v>0</v>
      </c>
      <c r="U28" s="48">
        <f t="shared" si="7"/>
        <v>0</v>
      </c>
    </row>
    <row r="29" spans="1:21" x14ac:dyDescent="0.25">
      <c r="A29" s="17">
        <v>25</v>
      </c>
      <c r="B29" s="28"/>
      <c r="C29" s="28"/>
      <c r="D29" s="29"/>
      <c r="E29" s="30"/>
      <c r="F29" s="31"/>
      <c r="G29" s="32"/>
      <c r="H29" s="42" t="str">
        <f>IF(ISBLANK(G29),"",VLOOKUP(G29,'Value Lists'!$A$2:$B$20,2,0))</f>
        <v/>
      </c>
      <c r="I29" s="42" t="str">
        <f>IF(ISBLANK(G29),"",VLOOKUP(G29,'Value Lists'!$A$2:$C$20,3,0))</f>
        <v/>
      </c>
      <c r="J29" s="43" t="str">
        <f t="shared" si="0"/>
        <v/>
      </c>
      <c r="K29" s="5"/>
      <c r="L29" s="39"/>
      <c r="M29" s="46">
        <f t="shared" si="1"/>
        <v>0</v>
      </c>
      <c r="N29" s="47">
        <v>0.1</v>
      </c>
      <c r="O29" s="47">
        <v>0.8</v>
      </c>
      <c r="P29" s="47">
        <f t="shared" si="2"/>
        <v>9.9999999999999978E-2</v>
      </c>
      <c r="Q29" s="47">
        <f t="shared" si="3"/>
        <v>1</v>
      </c>
      <c r="R29" s="46">
        <f t="shared" si="4"/>
        <v>0</v>
      </c>
      <c r="S29" s="46">
        <f t="shared" si="5"/>
        <v>0</v>
      </c>
      <c r="T29" s="46">
        <f t="shared" si="6"/>
        <v>0</v>
      </c>
      <c r="U29" s="48">
        <f t="shared" si="7"/>
        <v>0</v>
      </c>
    </row>
    <row r="30" spans="1:21" x14ac:dyDescent="0.25">
      <c r="A30" s="17">
        <v>26</v>
      </c>
      <c r="B30" s="28"/>
      <c r="C30" s="28"/>
      <c r="D30" s="29"/>
      <c r="E30" s="30"/>
      <c r="F30" s="31"/>
      <c r="G30" s="32"/>
      <c r="H30" s="42" t="str">
        <f>IF(ISBLANK(G30),"",VLOOKUP(G30,'Value Lists'!$A$2:$B$20,2,0))</f>
        <v/>
      </c>
      <c r="I30" s="42" t="str">
        <f>IF(ISBLANK(G30),"",VLOOKUP(G30,'Value Lists'!$A$2:$C$20,3,0))</f>
        <v/>
      </c>
      <c r="J30" s="43" t="str">
        <f t="shared" si="0"/>
        <v/>
      </c>
      <c r="K30" s="5"/>
      <c r="L30" s="39"/>
      <c r="M30" s="46">
        <f t="shared" si="1"/>
        <v>0</v>
      </c>
      <c r="N30" s="47">
        <v>0.1</v>
      </c>
      <c r="O30" s="47">
        <v>0.8</v>
      </c>
      <c r="P30" s="47">
        <f t="shared" si="2"/>
        <v>9.9999999999999978E-2</v>
      </c>
      <c r="Q30" s="47">
        <f t="shared" si="3"/>
        <v>1</v>
      </c>
      <c r="R30" s="46">
        <f t="shared" si="4"/>
        <v>0</v>
      </c>
      <c r="S30" s="46">
        <f t="shared" si="5"/>
        <v>0</v>
      </c>
      <c r="T30" s="46">
        <f t="shared" si="6"/>
        <v>0</v>
      </c>
      <c r="U30" s="48">
        <f t="shared" si="7"/>
        <v>0</v>
      </c>
    </row>
    <row r="31" spans="1:21" x14ac:dyDescent="0.25">
      <c r="A31" s="17">
        <v>27</v>
      </c>
      <c r="B31" s="28"/>
      <c r="C31" s="28"/>
      <c r="D31" s="29"/>
      <c r="E31" s="30"/>
      <c r="F31" s="31"/>
      <c r="G31" s="32"/>
      <c r="H31" s="42" t="str">
        <f>IF(ISBLANK(G31),"",VLOOKUP(G31,'Value Lists'!$A$2:$B$20,2,0))</f>
        <v/>
      </c>
      <c r="I31" s="42" t="str">
        <f>IF(ISBLANK(G31),"",VLOOKUP(G31,'Value Lists'!$A$2:$C$20,3,0))</f>
        <v/>
      </c>
      <c r="J31" s="43" t="str">
        <f t="shared" si="0"/>
        <v/>
      </c>
      <c r="K31" s="5"/>
      <c r="L31" s="39"/>
      <c r="M31" s="46">
        <f t="shared" si="1"/>
        <v>0</v>
      </c>
      <c r="N31" s="47">
        <v>0.1</v>
      </c>
      <c r="O31" s="47">
        <v>0.8</v>
      </c>
      <c r="P31" s="47">
        <f t="shared" si="2"/>
        <v>9.9999999999999978E-2</v>
      </c>
      <c r="Q31" s="47">
        <f t="shared" si="3"/>
        <v>1</v>
      </c>
      <c r="R31" s="46">
        <f t="shared" si="4"/>
        <v>0</v>
      </c>
      <c r="S31" s="46">
        <f t="shared" si="5"/>
        <v>0</v>
      </c>
      <c r="T31" s="46">
        <f t="shared" si="6"/>
        <v>0</v>
      </c>
      <c r="U31" s="48">
        <f t="shared" si="7"/>
        <v>0</v>
      </c>
    </row>
    <row r="32" spans="1:21" x14ac:dyDescent="0.25">
      <c r="A32" s="17">
        <v>28</v>
      </c>
      <c r="B32" s="28"/>
      <c r="C32" s="28"/>
      <c r="D32" s="29"/>
      <c r="E32" s="30"/>
      <c r="F32" s="31"/>
      <c r="G32" s="32"/>
      <c r="H32" s="42" t="str">
        <f>IF(ISBLANK(G32),"",VLOOKUP(G32,'Value Lists'!$A$2:$B$20,2,0))</f>
        <v/>
      </c>
      <c r="I32" s="42" t="str">
        <f>IF(ISBLANK(G32),"",VLOOKUP(G32,'Value Lists'!$A$2:$C$20,3,0))</f>
        <v/>
      </c>
      <c r="J32" s="43" t="str">
        <f t="shared" si="0"/>
        <v/>
      </c>
      <c r="K32" s="5"/>
      <c r="L32" s="39"/>
      <c r="M32" s="46">
        <f t="shared" si="1"/>
        <v>0</v>
      </c>
      <c r="N32" s="47">
        <v>0.1</v>
      </c>
      <c r="O32" s="47">
        <v>0.8</v>
      </c>
      <c r="P32" s="47">
        <f t="shared" si="2"/>
        <v>9.9999999999999978E-2</v>
      </c>
      <c r="Q32" s="47">
        <f t="shared" si="3"/>
        <v>1</v>
      </c>
      <c r="R32" s="46">
        <f t="shared" si="4"/>
        <v>0</v>
      </c>
      <c r="S32" s="46">
        <f t="shared" si="5"/>
        <v>0</v>
      </c>
      <c r="T32" s="46">
        <f t="shared" si="6"/>
        <v>0</v>
      </c>
      <c r="U32" s="48">
        <f t="shared" si="7"/>
        <v>0</v>
      </c>
    </row>
    <row r="33" spans="1:21" x14ac:dyDescent="0.25">
      <c r="A33" s="17">
        <v>29</v>
      </c>
      <c r="B33" s="28"/>
      <c r="C33" s="28"/>
      <c r="D33" s="29"/>
      <c r="E33" s="30"/>
      <c r="F33" s="31"/>
      <c r="G33" s="32"/>
      <c r="H33" s="42" t="str">
        <f>IF(ISBLANK(G33),"",VLOOKUP(G33,'Value Lists'!$A$2:$B$20,2,0))</f>
        <v/>
      </c>
      <c r="I33" s="42" t="str">
        <f>IF(ISBLANK(G33),"",VLOOKUP(G33,'Value Lists'!$A$2:$C$20,3,0))</f>
        <v/>
      </c>
      <c r="J33" s="43" t="str">
        <f t="shared" si="0"/>
        <v/>
      </c>
      <c r="K33" s="5"/>
      <c r="L33" s="39"/>
      <c r="M33" s="46">
        <f t="shared" si="1"/>
        <v>0</v>
      </c>
      <c r="N33" s="47">
        <v>0.1</v>
      </c>
      <c r="O33" s="47">
        <v>0.8</v>
      </c>
      <c r="P33" s="47">
        <f t="shared" si="2"/>
        <v>9.9999999999999978E-2</v>
      </c>
      <c r="Q33" s="47">
        <f t="shared" si="3"/>
        <v>1</v>
      </c>
      <c r="R33" s="46">
        <f t="shared" si="4"/>
        <v>0</v>
      </c>
      <c r="S33" s="46">
        <f t="shared" si="5"/>
        <v>0</v>
      </c>
      <c r="T33" s="46">
        <f t="shared" si="6"/>
        <v>0</v>
      </c>
      <c r="U33" s="48">
        <f t="shared" si="7"/>
        <v>0</v>
      </c>
    </row>
    <row r="34" spans="1:21" x14ac:dyDescent="0.25">
      <c r="A34" s="17">
        <v>30</v>
      </c>
      <c r="B34" s="34"/>
      <c r="C34" s="34"/>
      <c r="D34" s="35"/>
      <c r="E34" s="36"/>
      <c r="F34" s="37"/>
      <c r="G34" s="38"/>
      <c r="H34" s="44" t="str">
        <f>IF(ISBLANK(G34),"",VLOOKUP(G34,'Value Lists'!$A$2:$B$20,2,0))</f>
        <v/>
      </c>
      <c r="I34" s="44" t="str">
        <f>IF(ISBLANK(G34),"",VLOOKUP(G34,'Value Lists'!$A$2:$C$20,3,0))</f>
        <v/>
      </c>
      <c r="J34" s="45" t="str">
        <f t="shared" si="0"/>
        <v/>
      </c>
      <c r="K34" s="22"/>
      <c r="L34" s="40"/>
      <c r="M34" s="49">
        <f t="shared" si="1"/>
        <v>0</v>
      </c>
      <c r="N34" s="47">
        <v>0.1</v>
      </c>
      <c r="O34" s="47">
        <v>0.8</v>
      </c>
      <c r="P34" s="50">
        <f t="shared" si="2"/>
        <v>9.9999999999999978E-2</v>
      </c>
      <c r="Q34" s="50">
        <f t="shared" si="3"/>
        <v>1</v>
      </c>
      <c r="R34" s="49">
        <f t="shared" si="4"/>
        <v>0</v>
      </c>
      <c r="S34" s="49">
        <f t="shared" si="5"/>
        <v>0</v>
      </c>
      <c r="T34" s="49">
        <f t="shared" si="6"/>
        <v>0</v>
      </c>
      <c r="U34" s="51">
        <f t="shared" si="7"/>
        <v>0</v>
      </c>
    </row>
    <row r="35" spans="1:21" x14ac:dyDescent="0.25">
      <c r="A35" s="24"/>
      <c r="B35" s="26"/>
      <c r="C35" s="26"/>
      <c r="D35" s="52"/>
      <c r="E35" s="26"/>
      <c r="F35" s="26"/>
      <c r="G35" s="26"/>
      <c r="H35" s="26"/>
      <c r="I35" s="24"/>
      <c r="J35" s="26"/>
      <c r="K35" s="26"/>
      <c r="L35" s="26"/>
      <c r="M35" s="25">
        <f>SUM(M5:M34)</f>
        <v>0</v>
      </c>
      <c r="N35" s="26"/>
      <c r="O35" s="26"/>
      <c r="P35" s="26"/>
      <c r="Q35" s="26"/>
      <c r="R35" s="27">
        <f>SUM(R5:R34)</f>
        <v>0</v>
      </c>
      <c r="S35" s="27">
        <f>SUM(S5:S34)</f>
        <v>0</v>
      </c>
      <c r="T35" s="27">
        <f>SUM(T5:T34)</f>
        <v>0</v>
      </c>
      <c r="U35" s="27">
        <f>SUM(U5:U34)</f>
        <v>0</v>
      </c>
    </row>
  </sheetData>
  <protectedRanges>
    <protectedRange algorithmName="SHA-512" hashValue="t+nL1VNbsTXrQQnhEPRcZDnMcx8w4NpLAKGQcv30fsUqHUU61HVSTxIn75jW2u+Uf8bFgOX7QcRirPIm1SeNkQ==" saltValue="oxVmy5OAplmBn3Q+WmKfhg==" spinCount="100000" sqref="P5:U35" name="Totals" securityDescriptor="O:WDG:WDD:(A;;CC;;;S-1-5-21-2149558826-3324038498-27948981-305417)(A;;CC;;;S-1-5-21-2149558826-3324038498-27948981-328071)(A;;CC;;;S-1-5-21-2149558826-3324038498-27948981-205378)"/>
    <protectedRange algorithmName="SHA-512" hashValue="+rpl+2iNk36VsoN6NkqAYf1JDrlqOifWXl0vIRMSb7imV0IWVI7J6BHxt4jPfA5GhnnEfF9S1OX70pAXpx0jZg==" saltValue="O73m/hYQ0E6nVsS9VKMFjg==" spinCount="100000" sqref="H5:J34" name="ALIDetails" securityDescriptor="O:WDG:WDD:(A;;CC;;;S-1-5-21-2149558826-3324038498-27948981-305417)(A;;CC;;;S-1-5-21-2149558826-3324038498-27948981-328071)(A;;CC;;;S-1-5-21-2149558826-3324038498-27948981-205378)"/>
  </protectedRanges>
  <mergeCells count="4">
    <mergeCell ref="A1:B1"/>
    <mergeCell ref="O2:Q2"/>
    <mergeCell ref="O3:Q3"/>
    <mergeCell ref="A2:B3"/>
  </mergeCells>
  <conditionalFormatting sqref="S2">
    <cfRule type="expression" dxfId="32" priority="4">
      <formula>AND($S$2&lt;&gt;$S$3,$S$2&lt;&gt;0)</formula>
    </cfRule>
  </conditionalFormatting>
  <conditionalFormatting sqref="R2">
    <cfRule type="expression" dxfId="31" priority="3">
      <formula>AND($R$2&lt;&gt;$R$3,$R$2&lt;&gt;0)</formula>
    </cfRule>
  </conditionalFormatting>
  <conditionalFormatting sqref="T2">
    <cfRule type="expression" dxfId="30" priority="2">
      <formula>AND($T$2&lt;&gt;$T$3,$T$2&lt;&gt;0)</formula>
    </cfRule>
  </conditionalFormatting>
  <conditionalFormatting sqref="U2">
    <cfRule type="expression" dxfId="29" priority="1">
      <formula>AND($U$2&lt;&gt;$U$3,$U$2&lt;&gt;0)</formula>
    </cfRule>
  </conditionalFormatting>
  <dataValidations count="3">
    <dataValidation type="list" allowBlank="1" showInputMessage="1" showErrorMessage="1" sqref="G5:G34" xr:uid="{E4A7E00F-8327-47DC-993B-08BFEFE257E3}">
      <formula1>ALIList</formula1>
    </dataValidation>
    <dataValidation type="list" allowBlank="1" showInputMessage="1" showErrorMessage="1" sqref="E5:E34" xr:uid="{ABACFB04-791A-4392-81D7-1C3049686FBA}">
      <formula1>ProcurementMethod</formula1>
    </dataValidation>
    <dataValidation type="list" allowBlank="1" showInputMessage="1" showErrorMessage="1" sqref="B5:B34" xr:uid="{D3670240-63DF-4AB9-B885-518CDC6F460F}">
      <formula1>Policy3Descriptions</formula1>
    </dataValidation>
  </dataValidations>
  <pageMargins left="0.7" right="0.7" top="0.75" bottom="0.75" header="0.3" footer="0.3"/>
  <pageSetup scale="59" fitToHeight="0" orientation="landscape" r:id="rId1"/>
  <ignoredErrors>
    <ignoredError sqref="A5 A17"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F8"/>
  <sheetViews>
    <sheetView zoomScale="80" zoomScaleNormal="80" workbookViewId="0">
      <selection activeCell="E14" sqref="E14"/>
    </sheetView>
  </sheetViews>
  <sheetFormatPr defaultRowHeight="15" x14ac:dyDescent="0.25"/>
  <cols>
    <col min="1" max="1" width="21.7109375" bestFit="1" customWidth="1"/>
    <col min="2" max="2" width="26.5703125" bestFit="1" customWidth="1"/>
    <col min="3" max="3" width="15" bestFit="1" customWidth="1"/>
    <col min="4" max="4" width="17" bestFit="1" customWidth="1"/>
    <col min="5" max="5" width="17.42578125" bestFit="1" customWidth="1"/>
    <col min="6" max="8" width="14.85546875" customWidth="1"/>
    <col min="9" max="9" width="14.85546875" bestFit="1" customWidth="1"/>
  </cols>
  <sheetData>
    <row r="3" spans="1:6" x14ac:dyDescent="0.25">
      <c r="C3" s="9" t="s">
        <v>58</v>
      </c>
    </row>
    <row r="4" spans="1:6" x14ac:dyDescent="0.25">
      <c r="A4" s="9" t="s">
        <v>37</v>
      </c>
      <c r="B4" s="9" t="s">
        <v>34</v>
      </c>
      <c r="C4" s="4" t="s">
        <v>53</v>
      </c>
      <c r="D4" s="4" t="s">
        <v>54</v>
      </c>
      <c r="E4" s="4" t="s">
        <v>55</v>
      </c>
      <c r="F4" s="4" t="s">
        <v>56</v>
      </c>
    </row>
    <row r="5" spans="1:6" x14ac:dyDescent="0.25">
      <c r="A5" s="4" t="s">
        <v>57</v>
      </c>
      <c r="B5" s="4" t="s">
        <v>19</v>
      </c>
      <c r="C5" s="10">
        <v>0</v>
      </c>
      <c r="D5" s="10">
        <v>0</v>
      </c>
      <c r="E5" s="10">
        <v>0</v>
      </c>
      <c r="F5" s="10">
        <v>0</v>
      </c>
    </row>
    <row r="6" spans="1:6" x14ac:dyDescent="0.25">
      <c r="A6" s="4" t="s">
        <v>18</v>
      </c>
      <c r="B6" s="4" t="s">
        <v>61</v>
      </c>
      <c r="C6" s="10">
        <v>0</v>
      </c>
      <c r="D6" s="10">
        <v>54751</v>
      </c>
      <c r="E6" s="10">
        <v>0</v>
      </c>
      <c r="F6" s="10">
        <v>54751</v>
      </c>
    </row>
    <row r="7" spans="1:6" x14ac:dyDescent="0.25">
      <c r="B7" s="4" t="s">
        <v>62</v>
      </c>
      <c r="C7" s="10">
        <v>0</v>
      </c>
      <c r="D7" s="10">
        <v>380510</v>
      </c>
      <c r="E7" s="10">
        <v>0</v>
      </c>
      <c r="F7" s="10">
        <v>380510</v>
      </c>
    </row>
    <row r="8" spans="1:6" x14ac:dyDescent="0.25">
      <c r="A8" s="4" t="s">
        <v>52</v>
      </c>
      <c r="C8" s="10">
        <v>0</v>
      </c>
      <c r="D8" s="10">
        <v>435261</v>
      </c>
      <c r="E8" s="10">
        <v>0</v>
      </c>
      <c r="F8" s="10">
        <v>435261</v>
      </c>
    </row>
  </sheetData>
  <pageMargins left="0.7" right="0.7" top="0.75" bottom="0.75" header="0.3" footer="0.3"/>
  <pageSetup fitToHeight="0" orientation="landscape" r:id="rId2"/>
  <headerFooter>
    <oddHeader>&amp;A</oddHeader>
    <oddFooter>&amp;F&amp;RPage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J30"/>
  <sheetViews>
    <sheetView zoomScale="80" zoomScaleNormal="80" workbookViewId="0">
      <selection activeCell="C4" sqref="C4"/>
    </sheetView>
  </sheetViews>
  <sheetFormatPr defaultColWidth="9.140625" defaultRowHeight="15" x14ac:dyDescent="0.25"/>
  <cols>
    <col min="1" max="1" width="21.28515625" style="4" bestFit="1" customWidth="1"/>
    <col min="2" max="2" width="11.5703125" style="4" customWidth="1"/>
    <col min="3" max="3" width="38" style="4" customWidth="1"/>
    <col min="4" max="6" width="13.85546875" style="4" customWidth="1"/>
    <col min="7" max="7" width="15" style="4" customWidth="1"/>
    <col min="8" max="8" width="17" style="4" customWidth="1"/>
    <col min="9" max="9" width="17.42578125" style="4" customWidth="1"/>
    <col min="10" max="10" width="14.85546875" style="4" bestFit="1" customWidth="1"/>
    <col min="11" max="16384" width="9.140625" style="4"/>
  </cols>
  <sheetData>
    <row r="3" spans="1:10" x14ac:dyDescent="0.25">
      <c r="A3"/>
      <c r="B3"/>
      <c r="C3"/>
      <c r="D3"/>
      <c r="E3"/>
      <c r="F3"/>
      <c r="G3" s="9" t="s">
        <v>58</v>
      </c>
      <c r="H3"/>
      <c r="I3"/>
      <c r="J3"/>
    </row>
    <row r="4" spans="1:10" x14ac:dyDescent="0.25">
      <c r="A4" s="9" t="s">
        <v>37</v>
      </c>
      <c r="B4" s="9" t="s">
        <v>0</v>
      </c>
      <c r="C4" s="9" t="s">
        <v>5</v>
      </c>
      <c r="D4" s="9" t="s">
        <v>44</v>
      </c>
      <c r="E4" s="9" t="s">
        <v>45</v>
      </c>
      <c r="F4" s="9" t="s">
        <v>46</v>
      </c>
      <c r="G4" s="4" t="s">
        <v>53</v>
      </c>
      <c r="H4" s="4" t="s">
        <v>54</v>
      </c>
      <c r="I4" s="4" t="s">
        <v>55</v>
      </c>
      <c r="J4" s="4" t="s">
        <v>56</v>
      </c>
    </row>
    <row r="5" spans="1:10" x14ac:dyDescent="0.25">
      <c r="A5" s="4" t="s">
        <v>57</v>
      </c>
      <c r="B5" s="4" t="s">
        <v>19</v>
      </c>
      <c r="C5" s="4" t="s">
        <v>57</v>
      </c>
      <c r="D5" s="11">
        <v>0</v>
      </c>
      <c r="E5" s="11">
        <v>1</v>
      </c>
      <c r="F5" s="11">
        <v>0</v>
      </c>
      <c r="G5" s="10">
        <v>0</v>
      </c>
      <c r="H5" s="10">
        <v>0</v>
      </c>
      <c r="I5" s="10">
        <v>0</v>
      </c>
      <c r="J5" s="10">
        <v>0</v>
      </c>
    </row>
    <row r="6" spans="1:10" x14ac:dyDescent="0.25">
      <c r="A6" s="4" t="s">
        <v>18</v>
      </c>
      <c r="B6" s="4" t="s">
        <v>20</v>
      </c>
      <c r="C6" s="4" t="s">
        <v>21</v>
      </c>
      <c r="D6" s="11">
        <v>0</v>
      </c>
      <c r="E6" s="11">
        <v>1</v>
      </c>
      <c r="F6" s="11">
        <v>0</v>
      </c>
      <c r="G6" s="10">
        <v>0</v>
      </c>
      <c r="H6" s="10">
        <v>435261</v>
      </c>
      <c r="I6" s="10">
        <v>0</v>
      </c>
      <c r="J6" s="10">
        <v>435261</v>
      </c>
    </row>
    <row r="7" spans="1:10" x14ac:dyDescent="0.25">
      <c r="A7" s="4" t="s">
        <v>52</v>
      </c>
      <c r="B7"/>
      <c r="C7"/>
      <c r="D7"/>
      <c r="E7"/>
      <c r="F7"/>
      <c r="G7" s="10">
        <v>0</v>
      </c>
      <c r="H7" s="10">
        <v>435261</v>
      </c>
      <c r="I7" s="10">
        <v>0</v>
      </c>
      <c r="J7" s="10">
        <v>435261</v>
      </c>
    </row>
    <row r="8" spans="1:10" x14ac:dyDescent="0.25">
      <c r="A8"/>
      <c r="B8"/>
      <c r="C8"/>
      <c r="D8"/>
      <c r="E8"/>
      <c r="F8"/>
      <c r="G8"/>
      <c r="H8"/>
      <c r="I8"/>
      <c r="J8"/>
    </row>
    <row r="9" spans="1:10" x14ac:dyDescent="0.25">
      <c r="A9"/>
      <c r="B9"/>
      <c r="C9"/>
      <c r="D9"/>
      <c r="E9"/>
      <c r="F9"/>
      <c r="G9"/>
      <c r="H9"/>
      <c r="I9"/>
      <c r="J9"/>
    </row>
    <row r="10" spans="1:10" x14ac:dyDescent="0.25">
      <c r="A10"/>
      <c r="B10"/>
      <c r="C10"/>
      <c r="D10"/>
      <c r="E10"/>
      <c r="F10"/>
      <c r="G10"/>
      <c r="H10"/>
      <c r="I10"/>
      <c r="J10"/>
    </row>
    <row r="11" spans="1:10" x14ac:dyDescent="0.25">
      <c r="A11"/>
      <c r="B11"/>
      <c r="C11"/>
      <c r="D11"/>
      <c r="E11"/>
      <c r="F11"/>
      <c r="G11"/>
      <c r="H11"/>
      <c r="I11"/>
      <c r="J11"/>
    </row>
    <row r="12" spans="1:10" x14ac:dyDescent="0.25">
      <c r="A12"/>
      <c r="B12"/>
      <c r="C12"/>
      <c r="D12"/>
      <c r="E12"/>
      <c r="F12"/>
      <c r="G12"/>
      <c r="H12"/>
      <c r="I12"/>
      <c r="J12"/>
    </row>
    <row r="13" spans="1:10" x14ac:dyDescent="0.25">
      <c r="A13"/>
      <c r="B13"/>
      <c r="C13"/>
      <c r="D13"/>
      <c r="E13"/>
      <c r="F13"/>
      <c r="G13"/>
      <c r="H13"/>
      <c r="I13"/>
      <c r="J13"/>
    </row>
    <row r="14" spans="1:10" x14ac:dyDescent="0.25">
      <c r="A14"/>
      <c r="B14"/>
      <c r="C14"/>
      <c r="D14"/>
      <c r="E14"/>
      <c r="F14"/>
      <c r="G14"/>
      <c r="H14"/>
      <c r="I14"/>
      <c r="J14"/>
    </row>
    <row r="15" spans="1:10" x14ac:dyDescent="0.25">
      <c r="A15"/>
      <c r="B15"/>
      <c r="C15"/>
      <c r="D15"/>
      <c r="E15"/>
      <c r="F15"/>
      <c r="G15"/>
      <c r="H15"/>
      <c r="I15"/>
      <c r="J15"/>
    </row>
    <row r="16" spans="1:10" x14ac:dyDescent="0.25">
      <c r="A16"/>
      <c r="B16"/>
      <c r="C16"/>
      <c r="D16"/>
      <c r="E16"/>
      <c r="F16"/>
      <c r="G16"/>
      <c r="H16"/>
      <c r="I16"/>
      <c r="J16"/>
    </row>
    <row r="17" spans="1:10" x14ac:dyDescent="0.25">
      <c r="A17"/>
      <c r="B17"/>
      <c r="C17"/>
      <c r="D17"/>
      <c r="E17"/>
      <c r="F17"/>
      <c r="G17"/>
      <c r="H17"/>
      <c r="I17"/>
      <c r="J17"/>
    </row>
    <row r="18" spans="1:10" x14ac:dyDescent="0.25">
      <c r="A18"/>
      <c r="B18"/>
      <c r="C18"/>
      <c r="D18"/>
      <c r="E18"/>
      <c r="F18"/>
      <c r="G18"/>
      <c r="H18"/>
      <c r="I18"/>
      <c r="J18"/>
    </row>
    <row r="19" spans="1:10" x14ac:dyDescent="0.25">
      <c r="A19"/>
      <c r="B19"/>
      <c r="C19"/>
      <c r="D19"/>
      <c r="E19"/>
      <c r="F19"/>
      <c r="G19"/>
      <c r="H19"/>
      <c r="I19"/>
      <c r="J19"/>
    </row>
    <row r="20" spans="1:10" x14ac:dyDescent="0.25">
      <c r="A20"/>
      <c r="B20"/>
      <c r="C20"/>
      <c r="D20"/>
      <c r="E20"/>
      <c r="F20"/>
      <c r="G20"/>
      <c r="H20"/>
      <c r="I20"/>
      <c r="J20"/>
    </row>
    <row r="21" spans="1:10" x14ac:dyDescent="0.25">
      <c r="A21"/>
      <c r="B21"/>
      <c r="C21"/>
      <c r="D21"/>
      <c r="E21"/>
      <c r="F21"/>
      <c r="G21"/>
      <c r="H21"/>
      <c r="I21"/>
      <c r="J21"/>
    </row>
    <row r="22" spans="1:10" x14ac:dyDescent="0.25">
      <c r="A22"/>
      <c r="B22"/>
      <c r="C22"/>
      <c r="D22"/>
      <c r="E22"/>
      <c r="F22"/>
      <c r="G22"/>
      <c r="H22"/>
      <c r="I22"/>
      <c r="J22"/>
    </row>
    <row r="23" spans="1:10" x14ac:dyDescent="0.25">
      <c r="A23"/>
      <c r="B23"/>
      <c r="C23"/>
      <c r="D23"/>
      <c r="E23"/>
      <c r="F23"/>
      <c r="G23"/>
      <c r="H23"/>
      <c r="I23"/>
      <c r="J23"/>
    </row>
    <row r="24" spans="1:10" x14ac:dyDescent="0.25">
      <c r="A24"/>
      <c r="B24"/>
      <c r="C24"/>
      <c r="D24"/>
      <c r="E24"/>
      <c r="F24"/>
      <c r="G24"/>
      <c r="H24"/>
      <c r="I24"/>
      <c r="J24"/>
    </row>
    <row r="25" spans="1:10" x14ac:dyDescent="0.25">
      <c r="A25"/>
      <c r="B25"/>
      <c r="C25"/>
      <c r="D25"/>
      <c r="E25"/>
      <c r="F25"/>
      <c r="G25"/>
      <c r="H25"/>
      <c r="I25"/>
      <c r="J25"/>
    </row>
    <row r="26" spans="1:10" x14ac:dyDescent="0.25">
      <c r="A26"/>
      <c r="B26"/>
      <c r="C26"/>
      <c r="D26"/>
      <c r="E26"/>
      <c r="F26"/>
      <c r="G26"/>
      <c r="H26"/>
      <c r="I26"/>
      <c r="J26"/>
    </row>
    <row r="27" spans="1:10" x14ac:dyDescent="0.25">
      <c r="A27"/>
      <c r="B27"/>
      <c r="C27"/>
      <c r="D27"/>
      <c r="E27"/>
      <c r="F27"/>
      <c r="G27"/>
      <c r="H27"/>
      <c r="I27"/>
      <c r="J27"/>
    </row>
    <row r="28" spans="1:10" x14ac:dyDescent="0.25">
      <c r="A28"/>
      <c r="B28"/>
      <c r="C28"/>
      <c r="D28"/>
      <c r="E28"/>
      <c r="F28"/>
      <c r="G28"/>
      <c r="H28"/>
      <c r="I28"/>
      <c r="J28"/>
    </row>
    <row r="29" spans="1:10" x14ac:dyDescent="0.25">
      <c r="A29"/>
      <c r="B29"/>
      <c r="C29"/>
      <c r="D29"/>
      <c r="E29"/>
      <c r="F29"/>
      <c r="G29"/>
      <c r="H29"/>
      <c r="I29"/>
      <c r="J29"/>
    </row>
    <row r="30" spans="1:10" x14ac:dyDescent="0.25">
      <c r="A30"/>
      <c r="B30"/>
      <c r="C30"/>
      <c r="D30"/>
      <c r="E30"/>
      <c r="F30"/>
      <c r="G30"/>
      <c r="H30"/>
      <c r="I30"/>
      <c r="J30"/>
    </row>
  </sheetData>
  <pageMargins left="0.7" right="0.7" top="0.75" bottom="0.75" header="0.3" footer="0.3"/>
  <pageSetup scale="69" fitToHeight="0" orientation="landscape" r:id="rId2"/>
  <headerFooter>
    <oddHeader>&amp;A</oddHeader>
    <oddFooter>&amp;F&amp;RPage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
  <sheetViews>
    <sheetView workbookViewId="0">
      <selection activeCell="D25" sqref="D25"/>
    </sheetView>
  </sheetViews>
  <sheetFormatPr defaultRowHeight="15" x14ac:dyDescent="0.25"/>
  <cols>
    <col min="2" max="2" width="56.85546875" bestFit="1" customWidth="1"/>
    <col min="3" max="3" width="18.42578125" style="4" customWidth="1"/>
    <col min="4" max="4" width="40.42578125" customWidth="1"/>
    <col min="5" max="5" width="27.7109375" bestFit="1" customWidth="1"/>
    <col min="6" max="6" width="14.140625" customWidth="1"/>
    <col min="7" max="7" width="19.28515625" bestFit="1" customWidth="1"/>
  </cols>
  <sheetData>
    <row r="1" spans="1:8" x14ac:dyDescent="0.25">
      <c r="A1" s="3" t="s">
        <v>1</v>
      </c>
      <c r="B1" s="3" t="s">
        <v>2</v>
      </c>
      <c r="C1" s="3" t="s">
        <v>37</v>
      </c>
      <c r="D1" s="3" t="s">
        <v>32</v>
      </c>
      <c r="E1" s="3" t="s">
        <v>12</v>
      </c>
      <c r="F1" s="3" t="s">
        <v>38</v>
      </c>
      <c r="G1" s="3" t="s">
        <v>39</v>
      </c>
      <c r="H1" s="3" t="s">
        <v>68</v>
      </c>
    </row>
    <row r="2" spans="1:8" x14ac:dyDescent="0.25">
      <c r="A2" s="2" t="s">
        <v>20</v>
      </c>
      <c r="B2" s="4" t="s">
        <v>21</v>
      </c>
      <c r="C2" s="4" t="s">
        <v>18</v>
      </c>
      <c r="D2" s="4" t="s">
        <v>59</v>
      </c>
      <c r="E2" t="s">
        <v>67</v>
      </c>
      <c r="F2" t="s">
        <v>40</v>
      </c>
      <c r="G2" t="s">
        <v>42</v>
      </c>
      <c r="H2" t="s">
        <v>36</v>
      </c>
    </row>
    <row r="3" spans="1:8" x14ac:dyDescent="0.25">
      <c r="A3" s="2" t="s">
        <v>20</v>
      </c>
      <c r="B3" s="4" t="s">
        <v>21</v>
      </c>
      <c r="C3" s="4" t="s">
        <v>18</v>
      </c>
      <c r="D3" s="4" t="s">
        <v>60</v>
      </c>
      <c r="E3" t="s">
        <v>17</v>
      </c>
      <c r="F3" t="s">
        <v>41</v>
      </c>
      <c r="G3" t="s">
        <v>41</v>
      </c>
      <c r="H3" t="s">
        <v>41</v>
      </c>
    </row>
    <row r="4" spans="1:8" x14ac:dyDescent="0.25">
      <c r="A4" s="2" t="s">
        <v>20</v>
      </c>
      <c r="B4" s="4" t="s">
        <v>21</v>
      </c>
      <c r="C4" s="4" t="s">
        <v>18</v>
      </c>
      <c r="D4" s="4" t="s">
        <v>61</v>
      </c>
      <c r="E4" t="s">
        <v>15</v>
      </c>
    </row>
    <row r="5" spans="1:8" x14ac:dyDescent="0.25">
      <c r="A5" s="2" t="s">
        <v>20</v>
      </c>
      <c r="B5" s="4" t="s">
        <v>21</v>
      </c>
      <c r="C5" s="4" t="s">
        <v>18</v>
      </c>
      <c r="D5" s="4" t="s">
        <v>62</v>
      </c>
      <c r="E5" t="s">
        <v>16</v>
      </c>
    </row>
    <row r="6" spans="1:8" x14ac:dyDescent="0.25">
      <c r="A6" s="2" t="s">
        <v>20</v>
      </c>
      <c r="B6" s="4" t="s">
        <v>21</v>
      </c>
      <c r="C6" s="4" t="s">
        <v>18</v>
      </c>
      <c r="D6" s="4" t="s">
        <v>63</v>
      </c>
      <c r="E6" t="s">
        <v>13</v>
      </c>
    </row>
    <row r="7" spans="1:8" x14ac:dyDescent="0.25">
      <c r="A7" s="2" t="s">
        <v>20</v>
      </c>
      <c r="B7" s="4" t="s">
        <v>21</v>
      </c>
      <c r="C7" s="4" t="s">
        <v>18</v>
      </c>
      <c r="D7" s="4" t="s">
        <v>64</v>
      </c>
      <c r="E7" t="s">
        <v>14</v>
      </c>
    </row>
    <row r="8" spans="1:8" x14ac:dyDescent="0.25">
      <c r="A8" s="2" t="s">
        <v>20</v>
      </c>
      <c r="B8" s="4" t="s">
        <v>21</v>
      </c>
      <c r="C8" s="4" t="s">
        <v>18</v>
      </c>
      <c r="D8" s="4" t="s">
        <v>65</v>
      </c>
    </row>
    <row r="9" spans="1:8" x14ac:dyDescent="0.25">
      <c r="A9" s="2" t="s">
        <v>20</v>
      </c>
      <c r="B9" s="4" t="s">
        <v>21</v>
      </c>
      <c r="C9" s="4" t="s">
        <v>18</v>
      </c>
      <c r="D9" s="4" t="s">
        <v>66</v>
      </c>
    </row>
    <row r="10" spans="1:8" x14ac:dyDescent="0.25">
      <c r="A10" s="2" t="s">
        <v>20</v>
      </c>
      <c r="B10" s="4" t="s">
        <v>21</v>
      </c>
      <c r="C10" s="4" t="s">
        <v>18</v>
      </c>
      <c r="D10" s="4" t="s">
        <v>22</v>
      </c>
    </row>
    <row r="11" spans="1:8" x14ac:dyDescent="0.25">
      <c r="A11" s="2" t="s">
        <v>20</v>
      </c>
      <c r="B11" s="4" t="s">
        <v>21</v>
      </c>
      <c r="C11" s="4" t="s">
        <v>18</v>
      </c>
      <c r="D11" s="4" t="s">
        <v>23</v>
      </c>
    </row>
    <row r="12" spans="1:8" x14ac:dyDescent="0.25">
      <c r="A12" s="2" t="s">
        <v>20</v>
      </c>
      <c r="B12" s="4" t="s">
        <v>21</v>
      </c>
      <c r="C12" s="4" t="s">
        <v>18</v>
      </c>
      <c r="D12" s="4" t="s">
        <v>24</v>
      </c>
    </row>
    <row r="13" spans="1:8" x14ac:dyDescent="0.25">
      <c r="A13" s="2" t="s">
        <v>20</v>
      </c>
      <c r="B13" s="4" t="s">
        <v>21</v>
      </c>
      <c r="C13" s="4" t="s">
        <v>18</v>
      </c>
      <c r="D13" s="4" t="s">
        <v>25</v>
      </c>
    </row>
    <row r="14" spans="1:8" x14ac:dyDescent="0.25">
      <c r="A14" s="2" t="s">
        <v>20</v>
      </c>
      <c r="B14" s="4" t="s">
        <v>21</v>
      </c>
      <c r="C14" s="4" t="s">
        <v>18</v>
      </c>
      <c r="D14" s="4" t="s">
        <v>26</v>
      </c>
    </row>
    <row r="15" spans="1:8" x14ac:dyDescent="0.25">
      <c r="A15" s="2" t="s">
        <v>20</v>
      </c>
      <c r="B15" s="4" t="s">
        <v>21</v>
      </c>
      <c r="C15" s="4" t="s">
        <v>18</v>
      </c>
      <c r="D15" s="4" t="s">
        <v>27</v>
      </c>
    </row>
    <row r="16" spans="1:8" x14ac:dyDescent="0.25">
      <c r="A16" s="2" t="s">
        <v>20</v>
      </c>
      <c r="B16" s="4" t="s">
        <v>21</v>
      </c>
      <c r="C16" s="4" t="s">
        <v>18</v>
      </c>
      <c r="D16" s="4" t="s">
        <v>28</v>
      </c>
    </row>
    <row r="17" spans="1:4" x14ac:dyDescent="0.25">
      <c r="A17" s="2" t="s">
        <v>20</v>
      </c>
      <c r="B17" s="4" t="s">
        <v>21</v>
      </c>
      <c r="C17" s="4" t="s">
        <v>18</v>
      </c>
      <c r="D17" s="4" t="s">
        <v>29</v>
      </c>
    </row>
    <row r="18" spans="1:4" x14ac:dyDescent="0.25">
      <c r="A18" s="2" t="s">
        <v>20</v>
      </c>
      <c r="B18" s="4" t="s">
        <v>21</v>
      </c>
      <c r="C18" s="4" t="s">
        <v>18</v>
      </c>
      <c r="D18" s="4" t="s">
        <v>30</v>
      </c>
    </row>
    <row r="19" spans="1:4" x14ac:dyDescent="0.25">
      <c r="A19" s="2" t="s">
        <v>20</v>
      </c>
      <c r="B19" s="4" t="s">
        <v>21</v>
      </c>
      <c r="C19" s="4" t="s">
        <v>18</v>
      </c>
      <c r="D19" s="4" t="s">
        <v>31</v>
      </c>
    </row>
    <row r="20" spans="1:4" x14ac:dyDescent="0.25">
      <c r="A20" s="2" t="s">
        <v>20</v>
      </c>
      <c r="B20" s="4" t="s">
        <v>21</v>
      </c>
      <c r="C20" s="4" t="s">
        <v>18</v>
      </c>
      <c r="D20" s="4" t="s">
        <v>35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3505-F7C4-4A1F-8375-7E3A075D4EE8}">
  <dimension ref="A1:C2"/>
  <sheetViews>
    <sheetView workbookViewId="0">
      <selection activeCell="B2" sqref="B2"/>
    </sheetView>
  </sheetViews>
  <sheetFormatPr defaultRowHeight="15" x14ac:dyDescent="0.25"/>
  <cols>
    <col min="1" max="1" width="13.140625" bestFit="1" customWidth="1"/>
    <col min="2" max="2" width="16.5703125" bestFit="1" customWidth="1"/>
    <col min="3" max="3" width="14.28515625" bestFit="1" customWidth="1"/>
    <col min="4" max="5" width="14.42578125" bestFit="1" customWidth="1"/>
  </cols>
  <sheetData>
    <row r="1" spans="1:3" x14ac:dyDescent="0.25">
      <c r="A1" s="9" t="s">
        <v>77</v>
      </c>
      <c r="B1" s="4" t="s">
        <v>54</v>
      </c>
      <c r="C1" s="4" t="s">
        <v>56</v>
      </c>
    </row>
    <row r="2" spans="1:3" x14ac:dyDescent="0.25">
      <c r="A2" s="23" t="s">
        <v>52</v>
      </c>
      <c r="B2" s="10">
        <v>0</v>
      </c>
      <c r="C2" s="10">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5 0 4 0 6 6 9 - e 5 4 2 - 4 b c 6 - a 5 5 4 - f d b 7 d 0 8 c 7 f a 9 "   x m l n s = " h t t p : / / s c h e m a s . m i c r o s o f t . c o m / D a t a M a s h u p " > A A A A A C M F A A B Q S w M E F A A C A A g A H I K x W M 4 e l 8 e j A A A A 9 g A A A B I A H A B D b 2 5 m a W c v U G F j a 2 F n Z S 5 4 b W w g o h g A K K A U A A A A A A A A A A A A A A A A A A A A A A A A A A A A h Y + x D o I w G I R f h X S n L X U x 5 K c O r p K Y E I 1 r U y o 0 w o + h x f J u D j 6 S r y B G U T f H u / s u u b t f b 7 A a 2 y a 6 m N 7 Z D j O S U E 4 i g 7 o r L V Y Z G f w x X p K V h K 3 S J 1 W Z a I L R p a O z G a m 9 P 6 e M h R B o W N C u r 5 j g P G G H f F P o 2 r Q q t u i 8 Q m 3 I p 1 X + b x E J + 9 c Y K W g i O B V C U A 5 s N i G 3 + A X E t P e Z / p i w H h o / 9 E Y a j H c F s F k C e 3 + Q D 1 B L A w Q U A A I A C A A c g r 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I K x W K Z q P m Y e A g A A l A 0 A A B M A H A B G b 3 J t d W x h c y 9 T Z W N 0 a W 9 u M S 5 t I K I Y A C i g F A A A A A A A A A A A A A A A A A A A A A A A A A A A A O 1 X T W v b Q B C 9 G / w f B s U F C 4 S D 7 d J L y M H I b j C 4 x s U O o Y Q c 1 v I 4 W r L a E b u r Y m P 8 3 z u S 3 L T I H y 0 5 + S B d F u 1 8 v D e z O w / J Y u Q k a Z i X a / e u 2 W g 2 b C w M r u A H C t O F e 1 D o m g 3 g Z 0 6 Z i Z B 3 R p s I V S f M j E H t n s i 8 L Y n e 2 v 7 u e S o S v P e K Q O 9 l / x y S d u z x E p T x N 1 4 Y C / 3 K q R f b F D 1 O t B B L h Z 2 F E d q u y S Q h q S z R u d G 2 S 7 B g t / M m U i N M s 2 S J x g t g r N 2 X z 5 3 c Z x / A z p u R k t E W + j B E G x m Z 5 l W w l 2 M 7 C L 0 t f A b W o r s d b V L U F i 8 5 z g y l Z J n f j L F j k T s L h z d t t f b b z A 9 C k U o n F I w d J t Y / g t F O R j L l C E 5 g K M o M J l w 9 f E M X 0 6 r q n T f J F q k f L a 4 z B R O 5 P k C N 1 z B I U 6 4 r 7 8 4 x z G Q M I a 3 w 1 P 6 F 2 n 6 X / 2 A o S 6 v G s f 7 J T M l s Y c i 8 c 9 a i u B Z T x B U e U f + e C S 7 V b f + H 7 a O W 7 v a 9 n S F Z V / V Y U N 7 S k Z K v k h P A g W e Z + y k m 3 h q S U t w s / / j 0 P x V u c 2 a L 5 4 x f u Q I j 1 D n z A 9 8 9 h 2 e j C 3 L H x t Y l 3 N Z l 3 N Z l 3 N Y 5 3 L 3 / P k a D F Z 8 K h J l 1 l P w Z I 9 4 t B 6 h d G b Q A i t v G K 4 o o L l + g 6 / k n x 7 L 7 j 7 m s o O c D e k h e n K r D j W O q z Y b U p 7 N X F a b 3 U Y X p 1 Q p T K 0 y t M N e r M L 0 r U Z j + R x W m X y t M r T C 1 w l y v w v S v Q G E G S h V j c F J k S g 4 h J U u e / / a u + D E K y s + e c u n / D V O G 3 f 0 C U E s B A i 0 A F A A C A A g A H I K x W M 4 e l 8 e j A A A A 9 g A A A B I A A A A A A A A A A A A A A A A A A A A A A E N v b m Z p Z y 9 Q Y W N r Y W d l L n h t b F B L A Q I t A B Q A A g A I A B y C s V g P y u m r p A A A A O k A A A A T A A A A A A A A A A A A A A A A A O 8 A A A B b Q 2 9 u d G V u d F 9 U e X B l c 1 0 u e G 1 s U E s B A i 0 A F A A C A A g A H I K x W K Z q P m Y e A g A A l A 0 A A B M A A A A A A A A A A A A A A A A A 4 A E A A E Z v c m 1 1 b G F z L 1 N l Y 3 R p b 2 4 x L m 1 Q S w U G A A A A A A M A A w D C A A A A S w 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I y Q A A A A A A A A B J 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W W V h c 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F k Z G V k V G 9 E Y X R h T W 9 k Z W w i I F Z h b H V l P S J s M C I g L z 4 8 R W 5 0 c n k g V H l w Z T 0 i T m F 2 a W d h d G l v b l N 0 Z X B O Y W 1 l I i B W Y W x 1 Z T 0 i c 0 5 h d m l n Y X R p b 2 4 i I C 8 + P E V u d H J 5 I F R 5 c G U 9 I k Z p b G x M Y X N 0 V X B k Y X R l Z C I g V m F s d W U 9 I m Q y M D I y L T A z L T E x V D E 0 O j A 3 O j U x L j k 2 N j E 1 M z d a I i A v P j x F b n R y e S B U e X B l P S J G a W x s U 3 R h d H V z I i B W Y W x 1 Z T 0 i c 0 N v b X B s Z X R l I i A v P j w v U 3 R h Y m x l R W 5 0 c m l l c z 4 8 L 0 l 0 Z W 0 + P E l 0 Z W 0 + P E l 0 Z W 1 M b 2 N h d G l v b j 4 8 S X R l b V R 5 c G U + R m 9 y b X V s Y T w v S X R l b V R 5 c G U + P E l 0 Z W 1 Q Y X R o P l N l Y 3 R p b 2 4 x L 1 l l Y X I x L 1 N v d X J j Z T w v S X R l b V B h d G g + P C 9 J d G V t T G 9 j Y X R p b 2 4 + P F N 0 Y W J s Z U V u d H J p Z X M g L z 4 8 L 0 l 0 Z W 0 + P E l 0 Z W 0 + P E l 0 Z W 1 M b 2 N h d G l v b j 4 8 S X R l b V R 5 c G U + R m 9 y b X V s Y T w v S X R l b V R 5 c G U + P E l 0 Z W 1 Q Y X R o P l N l Y 3 R p b 2 4 x L 1 l l Y X I x L 0 N o Y W 5 n Z W Q l M j B U e X B l P C 9 J d G V t U G F 0 a D 4 8 L 0 l 0 Z W 1 M b 2 N h d G l v b j 4 8 U 3 R h Y m x l R W 5 0 c m l l c y A v P j w v S X R l b T 4 8 S X R l b T 4 8 S X R l b U x v Y 2 F 0 a W 9 u P j x J d G V t V H l w Z T 5 G b 3 J t d W x h P C 9 J d G V t V H l w Z T 4 8 S X R l b V B h d G g + U 2 V j d G l v b j E v W W V h c j I 8 L 0 l 0 Z W 1 Q Y X R o P j w v S X R l b U x v Y 2 F 0 a W 9 u P j x T d G F i b G V F b n R y a W V z P j x F b n R y e S B U e X B l P S J J c 1 B y a X Z h d G U i I F Z h b H V l P S J s M C I g L z 4 8 R W 5 0 c n k g V H l w Z T 0 i T G 9 h Z G V k V G 9 B b m F s e X N p c 1 N l c n Z p Y 2 V z I i B W Y W x 1 Z T 0 i b D A i I C 8 + P E V u d H J 5 I F R 5 c G U 9 I k F k Z G V k V G 9 E Y X R h T W 9 k Z W w i I F Z h b H V l P S J s M C I g L z 4 8 R W 5 0 c n k g V H l w Z T 0 i R m l s b E V y c m 9 y Q 2 9 k Z S I g V m F s d W U 9 I n N V b m t u b 3 d 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G a W x s T G F z d F V w Z G F 0 Z W Q i I F Z h b H V l P S J k M j A y M i 0 w M y 0 x M V Q x N D o w N z o 1 M i 4 w M T Q 0 O D I 5 W i I g L z 4 8 R W 5 0 c n k g V H l w Z T 0 i R m l s b F N 0 Y X R 1 c y I g V m F s d W U 9 I n N D b 2 1 w b G V 0 Z S I g L z 4 8 L 1 N 0 Y W J s Z U V u d H J p Z X M + P C 9 J d G V t P j x J d G V t P j x J d G V t T G 9 j Y X R p b 2 4 + P E l 0 Z W 1 U e X B l P k Z v c m 1 1 b G E 8 L 0 l 0 Z W 1 U e X B l P j x J d G V t U G F 0 a D 5 T Z W N 0 a W 9 u M S 9 Z Z W F y M i 9 T b 3 V y Y 2 U 8 L 0 l 0 Z W 1 Q Y X R o P j w v S X R l b U x v Y 2 F 0 a W 9 u P j x T d G F i b G V F b n R y a W V z I C 8 + P C 9 J d G V t P j x J d G V t P j x J d G V t T G 9 j Y X R p b 2 4 + P E l 0 Z W 1 U e X B l P k Z v c m 1 1 b G E 8 L 0 l 0 Z W 1 U e X B l P j x J d G V t U G F 0 a D 5 T Z W N 0 a W 9 u M S 9 Z Z W F y M i 9 D a G F u Z 2 V k J T I w V H l w Z T w v S X R l b V B h d G g + P C 9 J d G V t T G 9 j Y X R p b 2 4 + P F N 0 Y W J s Z U V u d H J p Z X M g L z 4 8 L 0 l 0 Z W 0 + P E l 0 Z W 0 + P E l 0 Z W 1 M b 2 N h d G l v b j 4 8 S X R l b V R 5 c G U + R m 9 y b X V s Y T w v S X R l b V R 5 c G U + P E l 0 Z W 1 Q Y X R o P l N l Y 3 R p b 2 4 x L 1 l l Y X I z P C 9 J d G V t U G F 0 a D 4 8 L 0 l 0 Z W 1 M b 2 N h d G l v b j 4 8 U 3 R h Y m x l R W 5 0 c m l l c z 4 8 R W 5 0 c n k g V H l w Z T 0 i S X N Q c m l 2 Y X R l I i B W Y W x 1 Z T 0 i b D A i I C 8 + P E V u d H J 5 I F R 5 c G U 9 I k x v Y W R l Z F R v Q W 5 h b H l z a X N T Z X J 2 a W N l c y I g V m F s d W U 9 I m w w I i A v P j x F b n R y e S B U e X B l P S J G a W x s R X J y b 3 J D b 2 R l I i B W Y W x 1 Z T 0 i c 1 V u a 2 5 v d 2 4 i I C 8 + P E V u d H J 5 I F R 5 c G U 9 I k F k Z G V k V G 9 E Y X R h T W 9 k Z W w 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S I g L z 4 8 R W 5 0 c n k g V H l w Z T 0 i T m F 2 a W d h d G l v b l N 0 Z X B O Y W 1 l I i B W Y W x 1 Z T 0 i c 0 5 h d m l n Y X R p b 2 4 i I C 8 + P E V u d H J 5 I F R 5 c G U 9 I k Z p b G x l Z E N v b X B s Z X R l U m V z d W x 0 V G 9 X b 3 J r c 2 h l Z X Q i I F Z h b H V l P S J s M C I g L z 4 8 R W 5 0 c n k g V H l w Z T 0 i R m l s b E x h c 3 R V c G R h d G V k I i B W Y W x 1 Z T 0 i Z D I w M j I t M D M t M T F U M T Q 6 M D c 6 N T I u M D U 1 M D M 3 N F o i I C 8 + P E V u d H J 5 I F R 5 c G U 9 I k Z p b G x T d G F 0 d X M i I F Z h b H V l P S J z Q 2 9 t c G x l d G U i I C 8 + P C 9 T d G F i b G V F b n R y a W V z P j w v S X R l b T 4 8 S X R l b T 4 8 S X R l b U x v Y 2 F 0 a W 9 u P j x J d G V t V H l w Z T 5 G b 3 J t d W x h P C 9 J d G V t V H l w Z T 4 8 S X R l b V B h d G g + U 2 V j d G l v b j E v W W V h c j M v U 2 9 1 c m N l P C 9 J d G V t U G F 0 a D 4 8 L 0 l 0 Z W 1 M b 2 N h d G l v b j 4 8 U 3 R h Y m x l R W 5 0 c m l l c y A v P j w v S X R l b T 4 8 S X R l b T 4 8 S X R l b U x v Y 2 F 0 a W 9 u P j x J d G V t V H l w Z T 5 G b 3 J t d W x h P C 9 J d G V t V H l w Z T 4 8 S X R l b V B h d G g + U 2 V j d G l v b j E v W W V h c j M v Q 2 h h b m d l Z C U y M F R 5 c G U 8 L 0 l 0 Z W 1 Q Y X R o P j w v S X R l b U x v Y 2 F 0 a W 9 u P j x T d G F i b G V F b n R y a W V z I C 8 + P C 9 J d G V t P j x J d G V t P j x J d G V t T G 9 j Y X R p b 2 4 + P E l 0 Z W 1 U e X B l P k Z v c m 1 1 b G E 8 L 0 l 0 Z W 1 U e X B l P j x J d G V t U G F 0 a D 5 T Z W N 0 a W 9 u M S 9 B b G x Z Z W F y c z w v S X R l b V B h d G g + P C 9 J d G V t T G 9 j Y X R p b 2 4 + P F N 0 Y W J s Z U V u d H J p Z X M + P E V u d H J 5 I F R 5 c G U 9 I k l z U H J p d m F 0 Z S I g V m F s d W U 9 I m w w I i A v P j x F b n R y e S B U e X B l P S J G a W x s R W 5 h Y m x l Z C I g V m F s d W U 9 I m w w I i A v P j x F b n R y e S B U e X B l P S J G a W x s T 2 J q Z W N 0 V H l w Z S I g V m F s d W U 9 I n N Q a X Z v d F 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Q a X Z v d E 9 i a m V j d E 5 h b W U i I F Z h b H V l P S J z Q W x s W W V h c n M h U G l 2 b 3 R U Y W J s Z T E i I C 8 + P E V u d H J 5 I F R 5 c G U 9 I k Z p b G x l Z E N v b X B s Z X R l U m V z d W x 0 V G 9 X b 3 J r c 2 h l Z X Q i I F Z h b H V l P S J s M C I g L z 4 8 R W 5 0 c n k g V H l w Z T 0 i U m V s Y X R p b 2 5 z a G l w S W 5 m b 0 N v b n R h a W 5 l c i I g V m F s d W U 9 I n N 7 J n F 1 b 3 Q 7 Y 2 9 s d W 1 u Q 2 9 1 b n Q m c X V v d D s 6 M j I s J n F 1 b 3 Q 7 a 2 V 5 Q 2 9 s d W 1 u T m F t Z X M m c X V v d D s 6 W 1 0 s J n F 1 b 3 Q 7 c X V l c n l S Z W x h d G l v b n N o a X B z J n F 1 b 3 Q 7 O l t d L C Z x d W 9 0 O 2 N v b H V t b k l k Z W 5 0 a X R p Z X M m c X V v d D s 6 W y Z x d W 9 0 O 1 N l Y 3 R p b 2 4 x L 0 F s b F l l Y X J z L 1 N v d X J j Z S 5 7 T G l u Z S B O d W 1 i Z X I s M H 0 m c X V v d D s s J n F 1 b 3 Q 7 U 2 V j d G l v b j E v Q W x s W W V h c n M v U 2 9 1 c m N l L n t Q b 2 x p Y 3 k g M y B E Z X N j c m l w d G l v b i w x f S Z x d W 9 0 O y w m c X V v d D t T Z W N 0 a W 9 u M S 9 B b G x Z Z W F y c y 9 T b 3 V y Y 2 U u e 0 F z c 2 V 0 L 0 V 4 c G V u c 2 U g R G V z Y 3 J p c H R p b 2 4 s M n 0 m c X V v d D s s J n F 1 b 3 Q 7 U 2 V j d G l v b j E v Q W x s W W V h c n M v U 2 9 1 c m N l L n t Q c m 9 w b 3 N l Z C B Q d X J j a G F z Z S B E Y X R l X G 4 o Z m 9 y I E N h c G l 0 Y W w g S X R l b X M p L D N 9 J n F 1 b 3 Q 7 L C Z x d W 9 0 O 1 N l Y 3 R p b 2 4 x L 0 F s b F l l Y X J z L 1 N v d X J j Z S 5 7 Q W 5 0 a W N p c G F 0 Z W Q g U H J v Y 3 V y Z W 1 l b n Q g T W V 0 a G 9 k L D R 9 J n F 1 b 3 Q 7 L C Z x d W 9 0 O 1 N l Y 3 R p b 2 4 x L 0 F s b F l l Y X J z L 1 N v d X J j Z S 5 7 W W V h c n N c b l V z Z W Z 1 b C B M a W Z l X G 4 o S W Y g Q X B w b G l j Y W J s Z S k s N X 0 m c X V v d D s s J n F 1 b 3 Q 7 U 2 V j d G l v b j E v Q W x s W W V h c n M v U 2 9 1 c m N l L n t B T E k g Q 2 9 k Z S w 2 f S Z x d W 9 0 O y w m c X V v d D t T Z W N 0 a W 9 u M S 9 B b G x Z Z W F y c y 9 T b 3 V y Y 2 U u e 0 F M S S B E Z X N j c m l w d G l v b i w 3 f S Z x d W 9 0 O y w m c X V v d D t T Z W N 0 a W 9 u M S 9 B b G x Z Z W F y c y 9 T b 3 V y Y 2 U u e 0 V 4 c G V u c 2 U g R 3 J v d X A s O H 0 m c X V v d D s s J n F 1 b 3 Q 7 U 2 V j d G l v b j E v Q W x s W W V h c n M v U 2 9 1 c m N l L n t J b n Z l b n R v c n k g R G 9 j d W 1 l b n R h d G l v b i B O Z W V k Z W Q s O X 0 m c X V v d D s s J n F 1 b 3 Q 7 U 2 V j d G l v b j E v Q W x s W W V h c n M v U 2 9 1 c m N l L n t R d W F u d G l 0 e V x u K E l m I E F w c G x p Y 2 F i b G U p L D E w f S Z x d W 9 0 O y w m c X V v d D t T Z W N 0 a W 9 u M S 9 B b G x Z Z W F y c y 9 T b 3 V y Y 2 U u e 1 V u a X Q v U H V y Y 2 h h c 2 U g Q 2 9 z d C w x M X 0 m c X V v d D s s J n F 1 b 3 Q 7 U 2 V j d G l v b j E v Q W x s W W V h c n M v U 2 9 1 c m N l L n t U b 3 R h b C B F b G l n a W J s Z S B F e H B l b n N l X G 4 o V 2 h v b G U g R G 9 s b G F y c y k s M T J 9 J n F 1 b 3 Q 7 L C Z x d W 9 0 O 1 N l Y 3 R p b 2 4 x L 0 F s b F l l Y X J z L 1 N v d X J j Z S 5 7 J V x u U 3 R h d G U s M T N 9 J n F 1 b 3 Q 7 L C Z x d W 9 0 O 1 N l Y 3 R p b 2 4 x L 0 F s b F l l Y X J z L 1 N v d X J j Z S 5 7 J V x u R m V k Z X J h b C w x N H 0 m c X V v d D s s J n F 1 b 3 Q 7 U 2 V j d G l v b j E v Q W x s W W V h c n M v U 2 9 1 c m N l L n s l X G 5 H c m F u d G V l L D E 1 f S Z x d W 9 0 O y w m c X V v d D t T Z W N 0 a W 9 u M S 9 B b G x Z Z W F y c y 9 T b 3 V y Y 2 U u e y V c b l R v d G F s L D E 2 f S Z x d W 9 0 O y w m c X V v d D t T Z W N 0 a W 9 u M S 9 B b G x Z Z W F y c y 9 T b 3 V y Y 2 U u e y R c b l N 0 Y X R l L D E 3 f S Z x d W 9 0 O y w m c X V v d D t T Z W N 0 a W 9 u M S 9 B b G x Z Z W F y c y 9 T b 3 V y Y 2 U u e y R c b k Z l Z G V y Y W w s M T h 9 J n F 1 b 3 Q 7 L C Z x d W 9 0 O 1 N l Y 3 R p b 2 4 x L 0 F s b F l l Y X J z L 1 N v d X J j Z S 5 7 J F x u R 3 J h b n R l Z S w x O X 0 m c X V v d D s s J n F 1 b 3 Q 7 U 2 V j d G l v b j E v Q W x s W W V h c n M v U 2 9 1 c m N l L n s k X G 5 U b 3 R h b C w y M H 0 m c X V v d D s s J n F 1 b 3 Q 7 U 2 V j d G l v b j E v Q W x s W W V h c n M v U 2 9 1 c m N l L n t Z Z W F y L D I x f S Z x d W 9 0 O 1 0 s J n F 1 b 3 Q 7 Q 2 9 s d W 1 u Q 2 9 1 b n Q m c X V v d D s 6 M j I s J n F 1 b 3 Q 7 S 2 V 5 Q 2 9 s d W 1 u T m F t Z X M m c X V v d D s 6 W 1 0 s J n F 1 b 3 Q 7 Q 2 9 s d W 1 u S W R l b n R p d G l l c y Z x d W 9 0 O z p b J n F 1 b 3 Q 7 U 2 V j d G l v b j E v Q W x s W W V h c n M v U 2 9 1 c m N l L n t M a W 5 l I E 5 1 b W J l c i w w f S Z x d W 9 0 O y w m c X V v d D t T Z W N 0 a W 9 u M S 9 B b G x Z Z W F y c y 9 T b 3 V y Y 2 U u e 1 B v b G l j e S A z I E R l c 2 N y a X B 0 a W 9 u L D F 9 J n F 1 b 3 Q 7 L C Z x d W 9 0 O 1 N l Y 3 R p b 2 4 x L 0 F s b F l l Y X J z L 1 N v d X J j Z S 5 7 Q X N z Z X Q v R X h w Z W 5 z Z S B E Z X N j c m l w d G l v b i w y f S Z x d W 9 0 O y w m c X V v d D t T Z W N 0 a W 9 u M S 9 B b G x Z Z W F y c y 9 T b 3 V y Y 2 U u e 1 B y b 3 B v c 2 V k I F B 1 c m N o Y X N l I E R h d G V c b i h m b 3 I g Q 2 F w a X R h b C B J d G V t c y k s M 3 0 m c X V v d D s s J n F 1 b 3 Q 7 U 2 V j d G l v b j E v Q W x s W W V h c n M v U 2 9 1 c m N l L n t B b n R p Y 2 l w Y X R l Z C B Q c m 9 j d X J l b W V u d C B N Z X R o b 2 Q s N H 0 m c X V v d D s s J n F 1 b 3 Q 7 U 2 V j d G l v b j E v Q W x s W W V h c n M v U 2 9 1 c m N l L n t Z Z W F y c 1 x u V X N l Z n V s I E x p Z m V c b i h J Z i B B c H B s a W N h Y m x l K S w 1 f S Z x d W 9 0 O y w m c X V v d D t T Z W N 0 a W 9 u M S 9 B b G x Z Z W F y c y 9 T b 3 V y Y 2 U u e 0 F M S S B D b 2 R l L D Z 9 J n F 1 b 3 Q 7 L C Z x d W 9 0 O 1 N l Y 3 R p b 2 4 x L 0 F s b F l l Y X J z L 1 N v d X J j Z S 5 7 Q U x J I E R l c 2 N y a X B 0 a W 9 u L D d 9 J n F 1 b 3 Q 7 L C Z x d W 9 0 O 1 N l Y 3 R p b 2 4 x L 0 F s b F l l Y X J z L 1 N v d X J j Z S 5 7 R X h w Z W 5 z Z S B H c m 9 1 c C w 4 f S Z x d W 9 0 O y w m c X V v d D t T Z W N 0 a W 9 u M S 9 B b G x Z Z W F y c y 9 T b 3 V y Y 2 U u e 0 l u d m V u d G 9 y e S B E b 2 N 1 b W V u d G F 0 a W 9 u I E 5 l Z W R l Z C w 5 f S Z x d W 9 0 O y w m c X V v d D t T Z W N 0 a W 9 u M S 9 B b G x Z Z W F y c y 9 T b 3 V y Y 2 U u e 1 F 1 Y W 5 0 a X R 5 X G 4 o S W Y g Q X B w b G l j Y W J s Z S k s M T B 9 J n F 1 b 3 Q 7 L C Z x d W 9 0 O 1 N l Y 3 R p b 2 4 x L 0 F s b F l l Y X J z L 1 N v d X J j Z S 5 7 V W 5 p d C 9 Q d X J j a G F z Z S B D b 3 N 0 L D E x f S Z x d W 9 0 O y w m c X V v d D t T Z W N 0 a W 9 u M S 9 B b G x Z Z W F y c y 9 T b 3 V y Y 2 U u e 1 R v d G F s I E V s a W d p Y m x l I E V 4 c G V u c 2 V c b i h X a G 9 s Z S B E b 2 x s Y X J z K S w x M n 0 m c X V v d D s s J n F 1 b 3 Q 7 U 2 V j d G l v b j E v Q W x s W W V h c n M v U 2 9 1 c m N l L n s l X G 5 T d G F 0 Z S w x M 3 0 m c X V v d D s s J n F 1 b 3 Q 7 U 2 V j d G l v b j E v Q W x s W W V h c n M v U 2 9 1 c m N l L n s l X G 5 G Z W R l c m F s L D E 0 f S Z x d W 9 0 O y w m c X V v d D t T Z W N 0 a W 9 u M S 9 B b G x Z Z W F y c y 9 T b 3 V y Y 2 U u e y V c b k d y Y W 5 0 Z W U s M T V 9 J n F 1 b 3 Q 7 L C Z x d W 9 0 O 1 N l Y 3 R p b 2 4 x L 0 F s b F l l Y X J z L 1 N v d X J j Z S 5 7 J V x u V G 9 0 Y W w s M T Z 9 J n F 1 b 3 Q 7 L C Z x d W 9 0 O 1 N l Y 3 R p b 2 4 x L 0 F s b F l l Y X J z L 1 N v d X J j Z S 5 7 J F x u U 3 R h d G U s M T d 9 J n F 1 b 3 Q 7 L C Z x d W 9 0 O 1 N l Y 3 R p b 2 4 x L 0 F s b F l l Y X J z L 1 N v d X J j Z S 5 7 J F x u R m V k Z X J h b C w x O H 0 m c X V v d D s s J n F 1 b 3 Q 7 U 2 V j d G l v b j E v Q W x s W W V h c n M v U 2 9 1 c m N l L n s k X G 5 H c m F u d G V l L D E 5 f S Z x d W 9 0 O y w m c X V v d D t T Z W N 0 a W 9 u M S 9 B b G x Z Z W F y c y 9 T b 3 V y Y 2 U u e y R c b l R v d G F s L D I w f S Z x d W 9 0 O y w m c X V v d D t T Z W N 0 a W 9 u M S 9 B b G x Z Z W F y c y 9 T b 3 V y Y 2 U u e 1 l l Y X I s M j F 9 J n F 1 b 3 Q 7 X S w m c X V v d D t S Z W x h d G l v b n N o a X B J b m Z v J n F 1 b 3 Q 7 O l t d f S I g L z 4 8 R W 5 0 c n k g V H l w Z T 0 i R m l s b F N 0 Y X R 1 c y I g V m F s d W U 9 I n N D b 2 1 w b G V 0 Z S I g L z 4 8 R W 5 0 c n k g V H l w Z T 0 i R m l s b E N v b H V t b k 5 h b W V z I i B W Y W x 1 Z T 0 i c 1 s m c X V v d D t M a W 5 l I E 5 1 b W J l c i Z x d W 9 0 O y w m c X V v d D t Q b 2 x p Y 3 k g M y B E Z X N j c m l w d G l v b i Z x d W 9 0 O y w m c X V v d D t B c 3 N l d C 9 F e H B l b n N l I E R l c 2 N y a X B 0 a W 9 u J n F 1 b 3 Q 7 L C Z x d W 9 0 O 1 B y b 3 B v c 2 V k I F B 1 c m N o Y X N l I E R h d G V c b i h m b 3 I g Q 2 F w a X R h b C B J d G V t c y k m c X V v d D s s J n F 1 b 3 Q 7 Q W 5 0 a W N p c G F 0 Z W Q g U H J v Y 3 V y Z W 1 l b n Q g T W V 0 a G 9 k J n F 1 b 3 Q 7 L C Z x d W 9 0 O 1 l l Y X J z X G 5 V c 2 V m d W w g T G l m Z V x u K E l m I E F w c G x p Y 2 F i b G U p J n F 1 b 3 Q 7 L C Z x d W 9 0 O 0 F M S S B D b 2 R l J n F 1 b 3 Q 7 L C Z x d W 9 0 O 0 F M S S B E Z X N j c m l w d G l v b i Z x d W 9 0 O y w m c X V v d D t F e H B l b n N l I E d y b 3 V w J n F 1 b 3 Q 7 L C Z x d W 9 0 O 0 l u d m V u d G 9 y e S B E b 2 N 1 b W V u d G F 0 a W 9 u I E 5 l Z W R l Z C Z x d W 9 0 O y w m c X V v d D t R d W F u d G l 0 e V x u K E l m I E F w c G x p Y 2 F i b G U p J n F 1 b 3 Q 7 L C Z x d W 9 0 O 1 V u a X Q v U H V y Y 2 h h c 2 U g Q 2 9 z d C Z x d W 9 0 O y w m c X V v d D t U b 3 R h b C B F b G l n a W J s Z S B F e H B l b n N l X G 4 o V 2 h v b G U g R G 9 s b G F y c y k m c X V v d D s s J n F 1 b 3 Q 7 J V x u U 3 R h d G U m c X V v d D s s J n F 1 b 3 Q 7 J V x u R m V k Z X J h b C Z x d W 9 0 O y w m c X V v d D s l X G 5 H c m F u d G V l J n F 1 b 3 Q 7 L C Z x d W 9 0 O y V c b l R v d G F s J n F 1 b 3 Q 7 L C Z x d W 9 0 O y R c b l N 0 Y X R l J n F 1 b 3 Q 7 L C Z x d W 9 0 O y R c b k Z l Z G V y Y W w m c X V v d D s s J n F 1 b 3 Q 7 J F x u R 3 J h b n R l Z S Z x d W 9 0 O y w m c X V v d D s k X G 5 U b 3 R h b C Z x d W 9 0 O y w m c X V v d D t Z Z W F y J n F 1 b 3 Q 7 X S I g L z 4 8 R W 5 0 c n k g V H l w Z T 0 i R m l s b E N v b H V t b l R 5 c G V z I i B W Y W x 1 Z T 0 i c 0 F 3 Q U F B Q U F B Q U F B Q U F B Q U F B d 0 1 E Q X d N R E F 3 T U R C Z z 0 9 I i A v P j x F b n R y e S B U e X B l P S J G a W x s T G F z d F V w Z G F 0 Z W Q i I F Z h b H V l P S J k M j A y N C 0 w N S 0 x N 1 Q y M T o x N j o 1 N i 4 z O D U 0 N z I 5 W i I g L z 4 8 R W 5 0 c n k g V H l w Z T 0 i R m l s b E V y c m 9 y Q 2 9 1 b n Q i I F Z h b H V l P S J s M C I g L z 4 8 R W 5 0 c n k g V H l w Z T 0 i R m l s b E V y c m 9 y Q 2 9 k Z S I g V m F s d W U 9 I n N V b m t u b 3 d u I i A v P j x F b n R y e S B U e X B l P S J R d W V y e U l E I i B W Y W x 1 Z T 0 i c 2 N i Z T g 4 O T N j L T h h Z G E t N D Z j N C 0 4 M j k x L T d k N j J k M T Y 3 N G U x O S I g L z 4 8 R W 5 0 c n k g V H l w Z T 0 i R m l s b E N v d W 5 0 I i B W Y W x 1 Z T 0 i b D k w I i A v P j x F b n R y e S B U e X B l P S J B Z G R l Z F R v R G F 0 Y U 1 v Z G V s I i B W Y W x 1 Z T 0 i b D A i I C 8 + P C 9 T d G F i b G V F b n R y a W V z P j w v S X R l b T 4 8 S X R l b T 4 8 S X R l b U x v Y 2 F 0 a W 9 u P j x J d G V t V H l w Z T 5 G b 3 J t d W x h P C 9 J d G V t V H l w Z T 4 8 S X R l b V B h d G g + U 2 V j d G l v b j E v Q W x s W W V h c n M v U 2 9 1 c m N l P C 9 J d G V t U G F 0 a D 4 8 L 0 l 0 Z W 1 M b 2 N h d G l v b j 4 8 U 3 R h Y m x l R W 5 0 c m l l c y A v P j w v S X R l b T 4 8 S X R l b T 4 8 S X R l b U x v Y 2 F 0 a W 9 u P j x J d G V t V H l w Z T 5 G b 3 J t d W x h P C 9 J d G V t V H l w Z T 4 8 S X R l b V B h d G g + U 2 V j d G l v b j E v W W V h c j E v Q W R k Z W Q l M j B D d X N 0 b 2 0 8 L 0 l 0 Z W 1 Q Y X R o P j w v S X R l b U x v Y 2 F 0 a W 9 u P j x T d G F i b G V F b n R y a W V z I C 8 + P C 9 J d G V t P j x J d G V t P j x J d G V t T G 9 j Y X R p b 2 4 + P E l 0 Z W 1 U e X B l P k Z v c m 1 1 b G E 8 L 0 l 0 Z W 1 U e X B l P j x J d G V t U G F 0 a D 5 T Z W N 0 a W 9 u M S 9 Z Z W F y M S 9 D a G F u Z 2 V k J T I w V H l w Z T E 8 L 0 l 0 Z W 1 Q Y X R o P j w v S X R l b U x v Y 2 F 0 a W 9 u P j x T d G F i b G V F b n R y a W V z I C 8 + P C 9 J d G V t P j x J d G V t P j x J d G V t T G 9 j Y X R p b 2 4 + P E l 0 Z W 1 U e X B l P k Z v c m 1 1 b G E 8 L 0 l 0 Z W 1 U e X B l P j x J d G V t U G F 0 a D 5 T Z W N 0 a W 9 u M S 9 Z Z W F y M i 9 B Z G R l Z C U y M E N 1 c 3 R v b T w v S X R l b V B h d G g + P C 9 J d G V t T G 9 j Y X R p b 2 4 + P F N 0 Y W J s Z U V u d H J p Z X M g L z 4 8 L 0 l 0 Z W 0 + P E l 0 Z W 0 + P E l 0 Z W 1 M b 2 N h d G l v b j 4 8 S X R l b V R 5 c G U + R m 9 y b X V s Y T w v S X R l b V R 5 c G U + P E l 0 Z W 1 Q Y X R o P l N l Y 3 R p b 2 4 x L 1 l l Y X I y L 0 N o Y W 5 n Z W Q l M j B U e X B l M T w v S X R l b V B h d G g + P C 9 J d G V t T G 9 j Y X R p b 2 4 + P F N 0 Y W J s Z U V u d H J p Z X M g L z 4 8 L 0 l 0 Z W 0 + P E l 0 Z W 0 + P E l 0 Z W 1 M b 2 N h d G l v b j 4 8 S X R l b V R 5 c G U + R m 9 y b X V s Y T w v S X R l b V R 5 c G U + P E l 0 Z W 1 Q Y X R o P l N l Y 3 R p b 2 4 x L 1 l l Y X I z L 0 F k Z G V k J T I w Q 3 V z d G 9 t P C 9 J d G V t U G F 0 a D 4 8 L 0 l 0 Z W 1 M b 2 N h d G l v b j 4 8 U 3 R h Y m x l R W 5 0 c m l l c y A v P j w v S X R l b T 4 8 S X R l b T 4 8 S X R l b U x v Y 2 F 0 a W 9 u P j x J d G V t V H l w Z T 5 G b 3 J t d W x h P C 9 J d G V t V H l w Z T 4 8 S X R l b V B h d G g + U 2 V j d G l v b j E v W W V h c j M v Q 2 h h b m d l Z C U y M F R 5 c G U x P C 9 J d G V t U G F 0 a D 4 8 L 0 l 0 Z W 1 M b 2 N h d G l v b j 4 8 U 3 R h Y m x l R W 5 0 c m l l c y A v P j w v S X R l b T 4 8 L 0 l 0 Z W 1 z P j w v T G 9 j Y W x Q Y W N r Y W d l T W V 0 Y W R h d G F G a W x l P h Y A A A B Q S w U G A A A A A A A A A A A A A A A A A A A A A A A A 2 g A A A A E A A A D Q j J 3 f A R X R E Y x 6 A M B P w p f r A Q A A A I 2 f 2 P f D Z 2 x F p F B o y x j E 2 X E A A A A A A g A A A A A A A 2 Y A A M A A A A A Q A A A A 3 a + G M h V x d u G v A 4 y L X j i y A A A A A A A E g A A A o A A A A B A A A A D o Y L Y N g i 9 1 e U T M x w Y U N T S U U A A A A G J 0 P T 3 o R a G q T 4 Q s D 0 o V p 1 6 B L l F s 0 4 3 M M A T r n u W f D s R k r k 7 N / s q t 0 q N i h V z Y Z t u s 4 j w F W H q m M E R R S w q C A U j / l u / 6 t 5 q e H V 0 L h 0 m W 5 I k L W Y 0 U F A A A A G z T 6 k x z x 6 S D k G N B 1 1 S L D L r q j d 5 n < / D a t a M a s h u p > 
</file>

<file path=customXml/itemProps1.xml><?xml version="1.0" encoding="utf-8"?>
<ds:datastoreItem xmlns:ds="http://schemas.openxmlformats.org/officeDocument/2006/customXml" ds:itemID="{6776708C-9F5C-4BB3-A19A-C0AC52129E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Year 1 (Required)</vt:lpstr>
      <vt:lpstr>Year 2 (Optional)</vt:lpstr>
      <vt:lpstr>Year 3 (Optional)</vt:lpstr>
      <vt:lpstr>Budget Report</vt:lpstr>
      <vt:lpstr>ALI Report</vt:lpstr>
      <vt:lpstr>Value Lists</vt:lpstr>
      <vt:lpstr>AllYears</vt:lpstr>
      <vt:lpstr>ALIList</vt:lpstr>
      <vt:lpstr>AppalachianActivity</vt:lpstr>
      <vt:lpstr>JARCActivity</vt:lpstr>
      <vt:lpstr>Policy3Descriptions</vt:lpstr>
      <vt:lpstr>'Year 1 (Required)'!Print_Titles</vt:lpstr>
      <vt:lpstr>'Year 2 (Optional)'!Print_Titles</vt:lpstr>
      <vt:lpstr>'Year 3 (Optional)'!Print_Titles</vt:lpstr>
      <vt:lpstr>ProcurementMethod</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Sanborn</dc:creator>
  <cp:lastModifiedBy>Samantha M. Deal</cp:lastModifiedBy>
  <cp:lastPrinted>2014-04-15T20:24:04Z</cp:lastPrinted>
  <dcterms:created xsi:type="dcterms:W3CDTF">2013-09-27T14:29:29Z</dcterms:created>
  <dcterms:modified xsi:type="dcterms:W3CDTF">2024-05-17T21:25:09Z</dcterms:modified>
</cp:coreProperties>
</file>